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202300"/>
  <mc:AlternateContent xmlns:mc="http://schemas.openxmlformats.org/markup-compatibility/2006">
    <mc:Choice Requires="x15">
      <x15ac:absPath xmlns:x15ac="http://schemas.microsoft.com/office/spreadsheetml/2010/11/ac" url="C:\Users\baris\OneDrive\Masaüstü\Personal\TEMPLATES\"/>
    </mc:Choice>
  </mc:AlternateContent>
  <xr:revisionPtr revIDLastSave="0" documentId="8_{5561D201-2E0B-475B-9DC7-79A5DDC21661}" xr6:coauthVersionLast="47" xr6:coauthVersionMax="47" xr10:uidLastSave="{00000000-0000-0000-0000-000000000000}"/>
  <bookViews>
    <workbookView xWindow="-108" yWindow="-108" windowWidth="23256" windowHeight="12456" xr2:uid="{DD02B931-D437-418F-AC69-427D28F07107}"/>
  </bookViews>
  <sheets>
    <sheet name="Forecasting" sheetId="1" r:id="rId1"/>
    <sheet name="Pipeline Overview" sheetId="2" r:id="rId2"/>
    <sheet name="Pipeline Management" sheetId="3" r:id="rId3"/>
    <sheet name="TermsConditions" sheetId="4" r:id="rId4"/>
    <sheet name="User Guide" sheetId="5" r:id="rId5"/>
  </sheets>
  <externalReferences>
    <externalReference r:id="rId6"/>
  </externalReferences>
  <definedNames>
    <definedName name="TrackerDate">'[1]Lead data'!$J$3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5" i="2" l="1"/>
  <c r="D6" i="1" s="1"/>
  <c r="D6" i="2"/>
  <c r="D7" i="1" s="1"/>
  <c r="D7" i="2"/>
  <c r="D8" i="2"/>
  <c r="D9" i="2"/>
  <c r="D10" i="2"/>
  <c r="D11" i="2"/>
  <c r="D12" i="2"/>
  <c r="D13" i="1" s="1"/>
  <c r="D13" i="2"/>
  <c r="D14" i="1" s="1"/>
  <c r="D14" i="2"/>
  <c r="D15" i="1" s="1"/>
  <c r="D15" i="2"/>
  <c r="D16" i="2"/>
  <c r="D17" i="2"/>
  <c r="D18" i="2"/>
  <c r="D19" i="2"/>
  <c r="D20" i="1" s="1"/>
  <c r="D20" i="2"/>
  <c r="D21" i="1" s="1"/>
  <c r="D21" i="2"/>
  <c r="D22" i="1" s="1"/>
  <c r="C9" i="2"/>
  <c r="C10" i="1" s="1"/>
  <c r="C10" i="2"/>
  <c r="C11" i="1" s="1"/>
  <c r="C11" i="2"/>
  <c r="C12" i="2"/>
  <c r="C13" i="2"/>
  <c r="C14" i="2"/>
  <c r="C15" i="2"/>
  <c r="C16" i="2"/>
  <c r="C17" i="1" s="1"/>
  <c r="C17" i="2"/>
  <c r="C18" i="1" s="1"/>
  <c r="C18" i="2"/>
  <c r="C19" i="1" s="1"/>
  <c r="C19" i="2"/>
  <c r="C20" i="1" s="1"/>
  <c r="C20" i="2"/>
  <c r="C21" i="2"/>
  <c r="C5" i="2"/>
  <c r="C6" i="2"/>
  <c r="C7" i="2"/>
  <c r="C8" i="1" s="1"/>
  <c r="C8" i="2"/>
  <c r="C9" i="1" s="1"/>
  <c r="K6" i="3" a="1"/>
  <c r="K6" i="3" s="1"/>
  <c r="P7" i="1" s="1"/>
  <c r="K7" i="3" a="1"/>
  <c r="K7" i="3" s="1"/>
  <c r="T8" i="1" s="1"/>
  <c r="K8" i="3" a="1"/>
  <c r="K8" i="3" s="1"/>
  <c r="K9" i="3" a="1"/>
  <c r="K9" i="3"/>
  <c r="K10" i="3" a="1"/>
  <c r="K10" i="3" s="1"/>
  <c r="K11" i="3" a="1"/>
  <c r="K11" i="3" s="1"/>
  <c r="K12" i="3" a="1"/>
  <c r="K12" i="3" s="1"/>
  <c r="K13" i="3" a="1"/>
  <c r="K13" i="3" s="1"/>
  <c r="K14" i="3" a="1"/>
  <c r="K14" i="3" s="1"/>
  <c r="K15" i="3" a="1"/>
  <c r="K15" i="3" s="1"/>
  <c r="K16" i="3" a="1"/>
  <c r="K16" i="3"/>
  <c r="K17" i="3" a="1"/>
  <c r="K17" i="3" s="1"/>
  <c r="K18" i="3" a="1"/>
  <c r="K18" i="3" s="1"/>
  <c r="K19" i="3" a="1"/>
  <c r="K19" i="3" s="1"/>
  <c r="K20" i="3" a="1"/>
  <c r="K20" i="3" s="1"/>
  <c r="K21" i="3" a="1"/>
  <c r="K21" i="3" s="1"/>
  <c r="K22" i="3" a="1"/>
  <c r="K22" i="3" s="1"/>
  <c r="K23" i="3" a="1"/>
  <c r="K23" i="3" s="1"/>
  <c r="K24" i="3" a="1"/>
  <c r="K24" i="3" s="1"/>
  <c r="K25" i="3" a="1"/>
  <c r="K25" i="3" s="1"/>
  <c r="K26" i="3" a="1"/>
  <c r="K26" i="3" s="1"/>
  <c r="K27" i="3" a="1"/>
  <c r="K27" i="3" s="1"/>
  <c r="K28" i="3" a="1"/>
  <c r="K28" i="3" s="1"/>
  <c r="K5" i="3" a="1"/>
  <c r="K5" i="3" s="1"/>
  <c r="K4" i="3" a="1"/>
  <c r="K4" i="3" s="1"/>
  <c r="U5" i="1" s="1"/>
  <c r="D9" i="1"/>
  <c r="D10" i="1"/>
  <c r="D11" i="1"/>
  <c r="D12" i="1"/>
  <c r="D16" i="1"/>
  <c r="D17" i="1"/>
  <c r="D18" i="1"/>
  <c r="D19" i="1"/>
  <c r="N19" i="1"/>
  <c r="C12" i="1"/>
  <c r="C13" i="1"/>
  <c r="C14" i="1"/>
  <c r="C15" i="1"/>
  <c r="C16" i="1"/>
  <c r="C21" i="1"/>
  <c r="C22" i="1"/>
  <c r="C7" i="1"/>
  <c r="D8" i="1"/>
  <c r="C6" i="1"/>
  <c r="E5" i="2"/>
  <c r="E6" i="1" s="1"/>
  <c r="F5" i="2"/>
  <c r="F6" i="1" s="1"/>
  <c r="G5" i="2"/>
  <c r="G6" i="1" s="1"/>
  <c r="H5" i="2"/>
  <c r="H6" i="1" s="1"/>
  <c r="I5" i="2"/>
  <c r="I6" i="1" s="1"/>
  <c r="J5" i="2"/>
  <c r="J6" i="1" s="1"/>
  <c r="K5" i="2"/>
  <c r="K6" i="1" s="1"/>
  <c r="L5" i="2"/>
  <c r="L6" i="1" s="1"/>
  <c r="M5" i="2"/>
  <c r="M6" i="1" s="1"/>
  <c r="N5" i="2"/>
  <c r="N6" i="1" s="1"/>
  <c r="E6" i="2"/>
  <c r="E7" i="1" s="1"/>
  <c r="F6" i="2"/>
  <c r="F7" i="1" s="1"/>
  <c r="G6" i="2"/>
  <c r="G7" i="1" s="1"/>
  <c r="H6" i="2"/>
  <c r="H7" i="1" s="1"/>
  <c r="I6" i="2"/>
  <c r="I7" i="1" s="1"/>
  <c r="J6" i="2"/>
  <c r="J7" i="1" s="1"/>
  <c r="K6" i="2"/>
  <c r="K7" i="1" s="1"/>
  <c r="L6" i="2"/>
  <c r="L7" i="1" s="1"/>
  <c r="M6" i="2"/>
  <c r="M7" i="1" s="1"/>
  <c r="N6" i="2"/>
  <c r="N7" i="1" s="1"/>
  <c r="E7" i="2"/>
  <c r="E8" i="1" s="1"/>
  <c r="F7" i="2"/>
  <c r="F8" i="1" s="1"/>
  <c r="G7" i="2"/>
  <c r="G8" i="1" s="1"/>
  <c r="H7" i="2"/>
  <c r="H8" i="1" s="1"/>
  <c r="I7" i="2"/>
  <c r="I8" i="1" s="1"/>
  <c r="J7" i="2"/>
  <c r="J8" i="1" s="1"/>
  <c r="K7" i="2"/>
  <c r="L7" i="2"/>
  <c r="L8" i="1" s="1"/>
  <c r="M7" i="2"/>
  <c r="M8" i="1" s="1"/>
  <c r="N7" i="2"/>
  <c r="N8" i="1" s="1"/>
  <c r="E8" i="2"/>
  <c r="E9" i="1" s="1"/>
  <c r="F8" i="2"/>
  <c r="F9" i="1" s="1"/>
  <c r="G8" i="2"/>
  <c r="G9" i="1" s="1"/>
  <c r="H8" i="2"/>
  <c r="H9" i="1" s="1"/>
  <c r="I8" i="2"/>
  <c r="I9" i="1" s="1"/>
  <c r="J8" i="2"/>
  <c r="J9" i="1" s="1"/>
  <c r="K8" i="2"/>
  <c r="K9" i="1" s="1"/>
  <c r="L8" i="2"/>
  <c r="L9" i="1" s="1"/>
  <c r="M8" i="2"/>
  <c r="M9" i="1" s="1"/>
  <c r="N8" i="2"/>
  <c r="N9" i="1" s="1"/>
  <c r="E9" i="2"/>
  <c r="E10" i="1" s="1"/>
  <c r="F9" i="2"/>
  <c r="F10" i="1" s="1"/>
  <c r="G9" i="2"/>
  <c r="G10" i="1" s="1"/>
  <c r="H9" i="2"/>
  <c r="H10" i="1" s="1"/>
  <c r="I9" i="2"/>
  <c r="I10" i="1" s="1"/>
  <c r="J9" i="2"/>
  <c r="J10" i="1" s="1"/>
  <c r="K9" i="2"/>
  <c r="K10" i="1" s="1"/>
  <c r="L9" i="2"/>
  <c r="L10" i="1" s="1"/>
  <c r="M9" i="2"/>
  <c r="M10" i="1" s="1"/>
  <c r="N9" i="2"/>
  <c r="N10" i="1" s="1"/>
  <c r="E10" i="2"/>
  <c r="E11" i="1" s="1"/>
  <c r="F10" i="2"/>
  <c r="F11" i="1" s="1"/>
  <c r="G10" i="2"/>
  <c r="G11" i="1" s="1"/>
  <c r="H10" i="2"/>
  <c r="H11" i="1" s="1"/>
  <c r="I10" i="2"/>
  <c r="I11" i="1" s="1"/>
  <c r="J10" i="2"/>
  <c r="J11" i="1" s="1"/>
  <c r="K10" i="2"/>
  <c r="K11" i="1" s="1"/>
  <c r="L10" i="2"/>
  <c r="L11" i="1" s="1"/>
  <c r="M10" i="2"/>
  <c r="M11" i="1" s="1"/>
  <c r="N10" i="2"/>
  <c r="N11" i="1" s="1"/>
  <c r="E11" i="2"/>
  <c r="E12" i="1" s="1"/>
  <c r="F11" i="2"/>
  <c r="F12" i="1" s="1"/>
  <c r="G11" i="2"/>
  <c r="G12" i="1" s="1"/>
  <c r="H11" i="2"/>
  <c r="H12" i="1" s="1"/>
  <c r="I11" i="2"/>
  <c r="I12" i="1" s="1"/>
  <c r="J11" i="2"/>
  <c r="J12" i="1" s="1"/>
  <c r="K11" i="2"/>
  <c r="K12" i="1" s="1"/>
  <c r="L11" i="2"/>
  <c r="L12" i="1" s="1"/>
  <c r="M11" i="2"/>
  <c r="M12" i="1" s="1"/>
  <c r="N11" i="2"/>
  <c r="N12" i="1" s="1"/>
  <c r="E12" i="2"/>
  <c r="E13" i="1" s="1"/>
  <c r="F12" i="2"/>
  <c r="F13" i="1" s="1"/>
  <c r="G12" i="2"/>
  <c r="G13" i="1" s="1"/>
  <c r="H12" i="2"/>
  <c r="H13" i="1" s="1"/>
  <c r="I12" i="2"/>
  <c r="I13" i="1" s="1"/>
  <c r="J12" i="2"/>
  <c r="J13" i="1" s="1"/>
  <c r="K12" i="2"/>
  <c r="K13" i="1" s="1"/>
  <c r="L12" i="2"/>
  <c r="L13" i="1" s="1"/>
  <c r="M12" i="2"/>
  <c r="M13" i="1" s="1"/>
  <c r="N12" i="2"/>
  <c r="N13" i="1" s="1"/>
  <c r="E13" i="2"/>
  <c r="E14" i="1" s="1"/>
  <c r="F13" i="2"/>
  <c r="F14" i="1" s="1"/>
  <c r="G13" i="2"/>
  <c r="G14" i="1" s="1"/>
  <c r="H13" i="2"/>
  <c r="H14" i="1" s="1"/>
  <c r="I13" i="2"/>
  <c r="I14" i="1" s="1"/>
  <c r="J13" i="2"/>
  <c r="J14" i="1" s="1"/>
  <c r="K13" i="2"/>
  <c r="K14" i="1" s="1"/>
  <c r="L13" i="2"/>
  <c r="L14" i="1" s="1"/>
  <c r="M13" i="2"/>
  <c r="M14" i="1" s="1"/>
  <c r="N13" i="2"/>
  <c r="N14" i="1" s="1"/>
  <c r="E14" i="2"/>
  <c r="E15" i="1" s="1"/>
  <c r="F14" i="2"/>
  <c r="F15" i="1" s="1"/>
  <c r="G14" i="2"/>
  <c r="G15" i="1" s="1"/>
  <c r="H14" i="2"/>
  <c r="H15" i="1" s="1"/>
  <c r="I14" i="2"/>
  <c r="I15" i="1" s="1"/>
  <c r="J14" i="2"/>
  <c r="J15" i="1" s="1"/>
  <c r="K14" i="2"/>
  <c r="K15" i="1" s="1"/>
  <c r="L14" i="2"/>
  <c r="L15" i="1" s="1"/>
  <c r="M14" i="2"/>
  <c r="M15" i="1" s="1"/>
  <c r="N14" i="2"/>
  <c r="N15" i="1" s="1"/>
  <c r="E15" i="2"/>
  <c r="E16" i="1" s="1"/>
  <c r="F15" i="2"/>
  <c r="F16" i="1" s="1"/>
  <c r="G15" i="2"/>
  <c r="G16" i="1" s="1"/>
  <c r="H15" i="2"/>
  <c r="H16" i="1" s="1"/>
  <c r="I15" i="2"/>
  <c r="I16" i="1" s="1"/>
  <c r="J15" i="2"/>
  <c r="J16" i="1" s="1"/>
  <c r="K15" i="2"/>
  <c r="K16" i="1" s="1"/>
  <c r="L15" i="2"/>
  <c r="L16" i="1" s="1"/>
  <c r="M15" i="2"/>
  <c r="M16" i="1" s="1"/>
  <c r="N15" i="2"/>
  <c r="N16" i="1" s="1"/>
  <c r="E16" i="2"/>
  <c r="E17" i="1" s="1"/>
  <c r="F16" i="2"/>
  <c r="F17" i="1" s="1"/>
  <c r="G16" i="2"/>
  <c r="G17" i="1" s="1"/>
  <c r="H16" i="2"/>
  <c r="H17" i="1" s="1"/>
  <c r="I16" i="2"/>
  <c r="I17" i="1" s="1"/>
  <c r="J16" i="2"/>
  <c r="J17" i="1" s="1"/>
  <c r="K16" i="2"/>
  <c r="K17" i="1" s="1"/>
  <c r="L16" i="2"/>
  <c r="L17" i="1" s="1"/>
  <c r="M16" i="2"/>
  <c r="M17" i="1" s="1"/>
  <c r="N16" i="2"/>
  <c r="N17" i="1" s="1"/>
  <c r="E17" i="2"/>
  <c r="E18" i="1" s="1"/>
  <c r="F17" i="2"/>
  <c r="F18" i="1" s="1"/>
  <c r="G17" i="2"/>
  <c r="G18" i="1" s="1"/>
  <c r="H17" i="2"/>
  <c r="H18" i="1" s="1"/>
  <c r="I17" i="2"/>
  <c r="I18" i="1" s="1"/>
  <c r="J17" i="2"/>
  <c r="J18" i="1" s="1"/>
  <c r="K17" i="2"/>
  <c r="K18" i="1" s="1"/>
  <c r="L17" i="2"/>
  <c r="L18" i="1" s="1"/>
  <c r="M17" i="2"/>
  <c r="M18" i="1" s="1"/>
  <c r="N17" i="2"/>
  <c r="N18" i="1" s="1"/>
  <c r="E18" i="2"/>
  <c r="E19" i="1" s="1"/>
  <c r="F18" i="2"/>
  <c r="F19" i="1" s="1"/>
  <c r="G18" i="2"/>
  <c r="G19" i="1" s="1"/>
  <c r="H18" i="2"/>
  <c r="H19" i="1" s="1"/>
  <c r="I18" i="2"/>
  <c r="I19" i="1" s="1"/>
  <c r="J18" i="2"/>
  <c r="J19" i="1" s="1"/>
  <c r="K18" i="2"/>
  <c r="K19" i="1" s="1"/>
  <c r="L18" i="2"/>
  <c r="L19" i="1" s="1"/>
  <c r="M18" i="2"/>
  <c r="M19" i="1" s="1"/>
  <c r="N18" i="2"/>
  <c r="E19" i="2"/>
  <c r="E20" i="1" s="1"/>
  <c r="F19" i="2"/>
  <c r="F20" i="1" s="1"/>
  <c r="G19" i="2"/>
  <c r="G20" i="1" s="1"/>
  <c r="H19" i="2"/>
  <c r="H20" i="1" s="1"/>
  <c r="I19" i="2"/>
  <c r="I20" i="1" s="1"/>
  <c r="J19" i="2"/>
  <c r="J20" i="1" s="1"/>
  <c r="K19" i="2"/>
  <c r="K20" i="1" s="1"/>
  <c r="L19" i="2"/>
  <c r="L20" i="1" s="1"/>
  <c r="M19" i="2"/>
  <c r="M20" i="1" s="1"/>
  <c r="N19" i="2"/>
  <c r="N20" i="1" s="1"/>
  <c r="E20" i="2"/>
  <c r="E21" i="1" s="1"/>
  <c r="F20" i="2"/>
  <c r="F21" i="1" s="1"/>
  <c r="G20" i="2"/>
  <c r="G21" i="1" s="1"/>
  <c r="H20" i="2"/>
  <c r="H21" i="1" s="1"/>
  <c r="I20" i="2"/>
  <c r="I21" i="1" s="1"/>
  <c r="J20" i="2"/>
  <c r="J21" i="1" s="1"/>
  <c r="K20" i="2"/>
  <c r="K21" i="1" s="1"/>
  <c r="L20" i="2"/>
  <c r="L21" i="1" s="1"/>
  <c r="M20" i="2"/>
  <c r="M21" i="1" s="1"/>
  <c r="N20" i="2"/>
  <c r="N21" i="1" s="1"/>
  <c r="E21" i="2"/>
  <c r="E22" i="1" s="1"/>
  <c r="F21" i="2"/>
  <c r="F22" i="1" s="1"/>
  <c r="G21" i="2"/>
  <c r="G22" i="1" s="1"/>
  <c r="H21" i="2"/>
  <c r="H22" i="1" s="1"/>
  <c r="I21" i="2"/>
  <c r="I22" i="1" s="1"/>
  <c r="J21" i="2"/>
  <c r="J22" i="1" s="1"/>
  <c r="K21" i="2"/>
  <c r="K22" i="1" s="1"/>
  <c r="L21" i="2"/>
  <c r="L22" i="1" s="1"/>
  <c r="M21" i="2"/>
  <c r="M22" i="1" s="1"/>
  <c r="N21" i="2"/>
  <c r="N22" i="1" s="1"/>
  <c r="N4" i="2"/>
  <c r="N5" i="1" s="1"/>
  <c r="M4" i="2"/>
  <c r="M5" i="1" s="1"/>
  <c r="L4" i="2"/>
  <c r="L5" i="1" s="1"/>
  <c r="K4" i="2"/>
  <c r="K5" i="1" s="1"/>
  <c r="J4" i="2"/>
  <c r="J5" i="1" s="1"/>
  <c r="I4" i="2"/>
  <c r="I5" i="1" s="1"/>
  <c r="H4" i="2"/>
  <c r="H5" i="1" s="1"/>
  <c r="G4" i="2"/>
  <c r="G5" i="1" s="1"/>
  <c r="F4" i="2"/>
  <c r="F5" i="1" s="1"/>
  <c r="E4" i="2"/>
  <c r="E5" i="1" s="1"/>
  <c r="D4" i="2"/>
  <c r="D5" i="1" s="1"/>
  <c r="C4" i="2"/>
  <c r="C5" i="1" s="1"/>
  <c r="F10" i="3"/>
  <c r="J10" i="3" s="1"/>
  <c r="F11" i="3"/>
  <c r="J11" i="3" s="1"/>
  <c r="F12" i="3"/>
  <c r="J12" i="3" s="1"/>
  <c r="F13" i="3"/>
  <c r="J13" i="3" s="1"/>
  <c r="F14" i="3"/>
  <c r="J14" i="3" s="1"/>
  <c r="F15" i="3"/>
  <c r="J15" i="3" s="1"/>
  <c r="F16" i="3"/>
  <c r="J16" i="3" s="1"/>
  <c r="F17" i="3"/>
  <c r="J17" i="3" s="1"/>
  <c r="F18" i="3"/>
  <c r="J18" i="3" s="1"/>
  <c r="F19" i="3"/>
  <c r="J19" i="3" s="1"/>
  <c r="F20" i="3"/>
  <c r="J20" i="3" s="1"/>
  <c r="F21" i="3"/>
  <c r="J21" i="3" s="1"/>
  <c r="F22" i="3"/>
  <c r="J22" i="3" s="1"/>
  <c r="F23" i="3"/>
  <c r="J23" i="3" s="1"/>
  <c r="F24" i="3"/>
  <c r="J24" i="3" s="1"/>
  <c r="F25" i="3"/>
  <c r="J25" i="3" s="1"/>
  <c r="F26" i="3"/>
  <c r="J26" i="3" s="1"/>
  <c r="F27" i="3"/>
  <c r="J27" i="3" s="1"/>
  <c r="F28" i="3"/>
  <c r="J28" i="3" s="1"/>
  <c r="F9" i="3"/>
  <c r="J9" i="3" s="1"/>
  <c r="F5" i="3"/>
  <c r="J5" i="3" s="1"/>
  <c r="F6" i="3"/>
  <c r="J6" i="3" s="1"/>
  <c r="F7" i="3"/>
  <c r="J7" i="3" s="1"/>
  <c r="F8" i="3"/>
  <c r="J8" i="3" s="1"/>
  <c r="F4" i="3"/>
  <c r="J4" i="3" s="1"/>
  <c r="Q5" i="1" l="1"/>
  <c r="AA8" i="1"/>
  <c r="Z8" i="1"/>
  <c r="Y8" i="1"/>
  <c r="P8" i="1"/>
  <c r="X8" i="1"/>
  <c r="S8" i="1"/>
  <c r="Q8" i="1"/>
  <c r="AA5" i="1"/>
  <c r="Z5" i="1"/>
  <c r="Y5" i="1"/>
  <c r="T5" i="1"/>
  <c r="R8" i="1"/>
  <c r="R5" i="1"/>
  <c r="S5" i="1"/>
  <c r="P5" i="1"/>
  <c r="Q6" i="1"/>
  <c r="Y6" i="1"/>
  <c r="R6" i="1"/>
  <c r="Z6" i="1"/>
  <c r="V6" i="1"/>
  <c r="W6" i="1"/>
  <c r="S6" i="1"/>
  <c r="AA6" i="1"/>
  <c r="U6" i="1"/>
  <c r="X6" i="1"/>
  <c r="T6" i="1"/>
  <c r="P6" i="1"/>
  <c r="P9" i="1"/>
  <c r="X9" i="1"/>
  <c r="T10" i="1"/>
  <c r="P11" i="1"/>
  <c r="X11" i="1"/>
  <c r="T12" i="1"/>
  <c r="P13" i="1"/>
  <c r="X13" i="1"/>
  <c r="T14" i="1"/>
  <c r="P15" i="1"/>
  <c r="X15" i="1"/>
  <c r="T16" i="1"/>
  <c r="P17" i="1"/>
  <c r="X17" i="1"/>
  <c r="T18" i="1"/>
  <c r="P19" i="1"/>
  <c r="X19" i="1"/>
  <c r="T20" i="1"/>
  <c r="P21" i="1"/>
  <c r="X21" i="1"/>
  <c r="T22" i="1"/>
  <c r="X14" i="1"/>
  <c r="T19" i="1"/>
  <c r="X22" i="1"/>
  <c r="Q14" i="1"/>
  <c r="U17" i="1"/>
  <c r="Y20" i="1"/>
  <c r="V9" i="1"/>
  <c r="Z12" i="1"/>
  <c r="V15" i="1"/>
  <c r="V17" i="1"/>
  <c r="V21" i="1"/>
  <c r="S10" i="1"/>
  <c r="S12" i="1"/>
  <c r="AA14" i="1"/>
  <c r="AA16" i="1"/>
  <c r="AA18" i="1"/>
  <c r="AA20" i="1"/>
  <c r="AA22" i="1"/>
  <c r="Q9" i="1"/>
  <c r="Y9" i="1"/>
  <c r="U10" i="1"/>
  <c r="Q11" i="1"/>
  <c r="Y11" i="1"/>
  <c r="U12" i="1"/>
  <c r="Q13" i="1"/>
  <c r="Y13" i="1"/>
  <c r="U14" i="1"/>
  <c r="Q15" i="1"/>
  <c r="Y15" i="1"/>
  <c r="U16" i="1"/>
  <c r="Q17" i="1"/>
  <c r="Y17" i="1"/>
  <c r="U18" i="1"/>
  <c r="Q19" i="1"/>
  <c r="Y19" i="1"/>
  <c r="U20" i="1"/>
  <c r="Q21" i="1"/>
  <c r="Y21" i="1"/>
  <c r="U22" i="1"/>
  <c r="P16" i="1"/>
  <c r="P20" i="1"/>
  <c r="Q10" i="1"/>
  <c r="Y10" i="1"/>
  <c r="U13" i="1"/>
  <c r="Y16" i="1"/>
  <c r="Q20" i="1"/>
  <c r="R12" i="1"/>
  <c r="Z14" i="1"/>
  <c r="R18" i="1"/>
  <c r="Z20" i="1"/>
  <c r="W9" i="1"/>
  <c r="AA10" i="1"/>
  <c r="S14" i="1"/>
  <c r="S16" i="1"/>
  <c r="S18" i="1"/>
  <c r="S20" i="1"/>
  <c r="S22" i="1"/>
  <c r="R9" i="1"/>
  <c r="Z9" i="1"/>
  <c r="V10" i="1"/>
  <c r="R11" i="1"/>
  <c r="Z11" i="1"/>
  <c r="V12" i="1"/>
  <c r="R13" i="1"/>
  <c r="Z13" i="1"/>
  <c r="V14" i="1"/>
  <c r="R15" i="1"/>
  <c r="Z15" i="1"/>
  <c r="V16" i="1"/>
  <c r="R17" i="1"/>
  <c r="Z17" i="1"/>
  <c r="V18" i="1"/>
  <c r="R19" i="1"/>
  <c r="Z19" i="1"/>
  <c r="V20" i="1"/>
  <c r="R21" i="1"/>
  <c r="Z21" i="1"/>
  <c r="V22" i="1"/>
  <c r="T13" i="1"/>
  <c r="P18" i="1"/>
  <c r="T21" i="1"/>
  <c r="U9" i="1"/>
  <c r="Q12" i="1"/>
  <c r="Y14" i="1"/>
  <c r="Q18" i="1"/>
  <c r="U21" i="1"/>
  <c r="Z16" i="1"/>
  <c r="V19" i="1"/>
  <c r="Z22" i="1"/>
  <c r="AA12" i="1"/>
  <c r="W15" i="1"/>
  <c r="W17" i="1"/>
  <c r="W19" i="1"/>
  <c r="W21" i="1"/>
  <c r="S9" i="1"/>
  <c r="AA9" i="1"/>
  <c r="W10" i="1"/>
  <c r="S11" i="1"/>
  <c r="AA11" i="1"/>
  <c r="W12" i="1"/>
  <c r="S13" i="1"/>
  <c r="AA13" i="1"/>
  <c r="W14" i="1"/>
  <c r="S15" i="1"/>
  <c r="AA15" i="1"/>
  <c r="W16" i="1"/>
  <c r="S17" i="1"/>
  <c r="AA17" i="1"/>
  <c r="W18" i="1"/>
  <c r="S19" i="1"/>
  <c r="AA19" i="1"/>
  <c r="W20" i="1"/>
  <c r="S21" i="1"/>
  <c r="AA21" i="1"/>
  <c r="W22" i="1"/>
  <c r="T9" i="1"/>
  <c r="P10" i="1"/>
  <c r="X10" i="1"/>
  <c r="T11" i="1"/>
  <c r="P12" i="1"/>
  <c r="X12" i="1"/>
  <c r="P14" i="1"/>
  <c r="T15" i="1"/>
  <c r="X16" i="1"/>
  <c r="T17" i="1"/>
  <c r="X18" i="1"/>
  <c r="X20" i="1"/>
  <c r="P22" i="1"/>
  <c r="U11" i="1"/>
  <c r="Y12" i="1"/>
  <c r="U15" i="1"/>
  <c r="Q16" i="1"/>
  <c r="Y18" i="1"/>
  <c r="U19" i="1"/>
  <c r="Q22" i="1"/>
  <c r="Y22" i="1"/>
  <c r="R10" i="1"/>
  <c r="Z10" i="1"/>
  <c r="V11" i="1"/>
  <c r="V13" i="1"/>
  <c r="R14" i="1"/>
  <c r="R16" i="1"/>
  <c r="Z18" i="1"/>
  <c r="R20" i="1"/>
  <c r="R22" i="1"/>
  <c r="W11" i="1"/>
  <c r="W13" i="1"/>
  <c r="V7" i="1"/>
  <c r="T7" i="1"/>
  <c r="X5" i="1"/>
  <c r="W8" i="1"/>
  <c r="AA7" i="1"/>
  <c r="S7" i="1"/>
  <c r="W5" i="1"/>
  <c r="V8" i="1"/>
  <c r="Z7" i="1"/>
  <c r="R7" i="1"/>
  <c r="U7" i="1"/>
  <c r="V5" i="1"/>
  <c r="U8" i="1"/>
  <c r="Y7" i="1"/>
  <c r="Q7" i="1"/>
  <c r="W7" i="1"/>
  <c r="X7" i="1"/>
  <c r="N23" i="1"/>
  <c r="M23" i="1"/>
  <c r="E23" i="1"/>
  <c r="G23" i="1"/>
  <c r="K22" i="2"/>
  <c r="F23" i="1"/>
  <c r="F22" i="2"/>
  <c r="K8" i="1"/>
  <c r="K23" i="1" s="1"/>
  <c r="L23" i="1"/>
  <c r="D23" i="1"/>
  <c r="J23" i="1"/>
  <c r="I23" i="1"/>
  <c r="H23" i="1"/>
  <c r="C23" i="1"/>
  <c r="C24" i="1" s="1"/>
  <c r="G22" i="2"/>
  <c r="C22" i="2"/>
  <c r="C23" i="2" s="1"/>
  <c r="E22" i="2"/>
  <c r="M22" i="2"/>
  <c r="N22" i="2"/>
  <c r="H22" i="2"/>
  <c r="I22" i="2"/>
  <c r="L22" i="2"/>
  <c r="J22" i="2"/>
  <c r="D22" i="2"/>
  <c r="D23" i="2" l="1"/>
  <c r="E23" i="2" s="1"/>
  <c r="F23" i="2" s="1"/>
  <c r="G23" i="2" s="1"/>
  <c r="H23" i="2" s="1"/>
  <c r="I23" i="2" s="1"/>
  <c r="J23" i="2" s="1"/>
  <c r="K23" i="2" s="1"/>
  <c r="L23" i="2" s="1"/>
  <c r="M23" i="2" s="1"/>
  <c r="N23" i="2" s="1"/>
  <c r="Q23" i="1"/>
  <c r="T23" i="1"/>
  <c r="W23" i="1"/>
  <c r="U23" i="1"/>
  <c r="AA23" i="1"/>
  <c r="X23" i="1"/>
  <c r="S23" i="1"/>
  <c r="Z23" i="1"/>
  <c r="P23" i="1"/>
  <c r="P24" i="1" s="1"/>
  <c r="R23" i="1"/>
  <c r="Y23" i="1"/>
  <c r="V23" i="1"/>
  <c r="D24" i="1"/>
  <c r="E24" i="1" s="1"/>
  <c r="F24" i="1" s="1"/>
  <c r="G24" i="1" s="1"/>
  <c r="H24" i="1" s="1"/>
  <c r="I24" i="1" s="1"/>
  <c r="J24" i="1" s="1"/>
  <c r="K24" i="1" s="1"/>
  <c r="L24" i="1" s="1"/>
  <c r="M24" i="1" s="1"/>
  <c r="N24" i="1" s="1"/>
  <c r="Q24" i="1" l="1"/>
  <c r="R24" i="1"/>
  <c r="S24" i="1" s="1"/>
  <c r="T24" i="1" s="1"/>
  <c r="U24" i="1" s="1"/>
  <c r="V24" i="1" s="1"/>
  <c r="W24" i="1" s="1"/>
  <c r="X24" i="1" s="1"/>
  <c r="Y24" i="1" s="1"/>
  <c r="Z24" i="1" s="1"/>
  <c r="AA24"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<sst xmlns="http://schemas.openxmlformats.org/spreadsheetml/2006/main" count="271" uniqueCount="72">
  <si>
    <t>SALES FORECASTING</t>
  </si>
  <si>
    <t>January Forecast</t>
  </si>
  <si>
    <t>February Forecast</t>
  </si>
  <si>
    <t>March Forecast</t>
  </si>
  <si>
    <t>April
Forecast</t>
  </si>
  <si>
    <t>May
Forecast</t>
  </si>
  <si>
    <t>June
Forecast</t>
  </si>
  <si>
    <t>July
Forecast</t>
  </si>
  <si>
    <t>August
Forecast</t>
  </si>
  <si>
    <t>September
Forecast</t>
  </si>
  <si>
    <t>October
Forecast</t>
  </si>
  <si>
    <t>November
Forecast</t>
  </si>
  <si>
    <t>December
Forecast</t>
  </si>
  <si>
    <t>Product/Service
Name</t>
  </si>
  <si>
    <t>Total</t>
  </si>
  <si>
    <t>Cumulative Total</t>
  </si>
  <si>
    <t>COMPANY NAME</t>
  </si>
  <si>
    <t>Product A</t>
  </si>
  <si>
    <t>Stage</t>
  </si>
  <si>
    <t>Company</t>
  </si>
  <si>
    <t>Customer
Potential</t>
  </si>
  <si>
    <t>XYZ LTD</t>
  </si>
  <si>
    <t>Potential</t>
  </si>
  <si>
    <t>Discovery / Needs Analysis</t>
  </si>
  <si>
    <t>Demo / Presentation</t>
  </si>
  <si>
    <t>Proposal / Quote</t>
  </si>
  <si>
    <t>Negotiation / Commitment</t>
  </si>
  <si>
    <t>Probability of Success</t>
  </si>
  <si>
    <t>Customer</t>
  </si>
  <si>
    <t>Expected Budget</t>
  </si>
  <si>
    <t>PIPELINE MANAGEMENT</t>
  </si>
  <si>
    <t>TERMS &amp; CONDITIONS</t>
  </si>
  <si>
    <t>Product B</t>
  </si>
  <si>
    <t>Service A</t>
  </si>
  <si>
    <t>Service B</t>
  </si>
  <si>
    <t>Please Select</t>
  </si>
  <si>
    <t>Cancelled/Declined</t>
  </si>
  <si>
    <t>ABC A.S.</t>
  </si>
  <si>
    <t>UFG LTD</t>
  </si>
  <si>
    <t>Stage Not Selected</t>
  </si>
  <si>
    <t>Create Date (Month)</t>
  </si>
  <si>
    <t>January</t>
  </si>
  <si>
    <t>February</t>
  </si>
  <si>
    <t>March</t>
  </si>
  <si>
    <t>April</t>
  </si>
  <si>
    <t>May</t>
  </si>
  <si>
    <t>June</t>
  </si>
  <si>
    <t>July</t>
  </si>
  <si>
    <t>August</t>
  </si>
  <si>
    <t>September</t>
  </si>
  <si>
    <t>October</t>
  </si>
  <si>
    <t>November</t>
  </si>
  <si>
    <t>December</t>
  </si>
  <si>
    <t>Sales Cycle Length (Month)</t>
  </si>
  <si>
    <t>PIPELINE OVERVIEW</t>
  </si>
  <si>
    <t>WHAT IS SEEN IN PIPELINE</t>
  </si>
  <si>
    <t>WHAT TO EXPECT</t>
  </si>
  <si>
    <t>Weighted Revenue</t>
  </si>
  <si>
    <t>Next January</t>
  </si>
  <si>
    <t>Next February</t>
  </si>
  <si>
    <t>Next March</t>
  </si>
  <si>
    <t>Next April</t>
  </si>
  <si>
    <t>Next May</t>
  </si>
  <si>
    <t>Next June</t>
  </si>
  <si>
    <t>Next July</t>
  </si>
  <si>
    <t>Next August</t>
  </si>
  <si>
    <t>Next September</t>
  </si>
  <si>
    <t>Next October</t>
  </si>
  <si>
    <t>Next November</t>
  </si>
  <si>
    <t>Next December</t>
  </si>
  <si>
    <t>Expected Close Month</t>
  </si>
  <si>
    <t>HOW TO USE SALES FORECASTING TEMPLATE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</si>
</sst>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quot;₺&quot;#,##0.00"/>
    <numFmt numFmtId="167" formatCode="_-* #,##0_-;\-* #,##0_-;_-* &quot;-&quot;??_-;_-@_-"/>
  </numFmts>
  <fonts count="23" x14ac:knownFonts="1">
    <font>
      <sz val="11"/>
      <color theme="1"/>
      <name val="Aptos Narrow"/>
      <family val="2"/>
      <charset val="162"/>
      <scheme val="minor"/>
    </font>
    <font>
      <sz val="11"/>
      <color theme="1"/>
      <name val="Aptos Narrow"/>
      <family val="2"/>
      <charset val="162"/>
      <scheme val="minor"/>
    </font>
    <font>
      <sz val="18"/>
      <name val="Franklin Gothic Medium"/>
      <family val="2"/>
    </font>
    <font>
      <sz val="18"/>
      <color theme="1" tint="0.14996795556505021"/>
      <name val="Aptos Narrow"/>
      <family val="2"/>
      <scheme val="minor"/>
    </font>
    <font>
      <b/>
      <sz val="48"/>
      <color theme="0"/>
      <name val="Franklin Gothic Medium"/>
      <family val="2"/>
    </font>
    <font>
      <sz val="11"/>
      <name val="Aptos Narrow"/>
      <family val="2"/>
      <scheme val="minor"/>
    </font>
    <font>
      <b/>
      <sz val="12"/>
      <color theme="0"/>
      <name val="Gilroy Light"/>
      <family val="3"/>
    </font>
    <font>
      <sz val="11"/>
      <color theme="1"/>
      <name val="Gilroy Light"/>
      <family val="3"/>
    </font>
    <font>
      <sz val="12"/>
      <name val="Gilroy-Medium"/>
    </font>
    <font>
      <b/>
      <sz val="12"/>
      <name val="Gilroy-SemiBold"/>
    </font>
    <font>
      <b/>
      <sz val="12"/>
      <name val="Gilroy ExtraBold"/>
      <family val="3"/>
    </font>
    <font>
      <sz val="12"/>
      <name val="Gilroy ExtraBold"/>
      <family val="3"/>
    </font>
    <font>
      <sz val="10"/>
      <name val="Gilroy-Medium"/>
    </font>
    <font>
      <sz val="10"/>
      <color theme="1"/>
      <name val="Gilroy-Medium"/>
    </font>
    <font>
      <b/>
      <sz val="11"/>
      <color theme="0"/>
      <name val="Gilroy Light"/>
      <family val="3"/>
    </font>
    <font>
      <b/>
      <sz val="8"/>
      <color theme="0"/>
      <name val="Gilroy Light"/>
      <family val="3"/>
    </font>
    <font>
      <sz val="9"/>
      <name val="Gilroy-Medium"/>
    </font>
    <font>
      <sz val="8"/>
      <name val="Gilroy-Medium"/>
    </font>
    <font>
      <sz val="9"/>
      <color theme="1"/>
      <name val="Aptos Narrow"/>
      <family val="2"/>
      <charset val="162"/>
      <scheme val="minor"/>
    </font>
    <font>
      <sz val="9"/>
      <name val="Gilroy ExtraBold"/>
      <family val="3"/>
    </font>
    <font>
      <b/>
      <sz val="11"/>
      <name val="Gilroy-SemiBold"/>
    </font>
    <font>
      <b/>
      <sz val="11"/>
      <name val="Gilroy ExtraBold"/>
      <family val="3"/>
    </font>
    <font>
      <b/>
      <sz val="28"/>
      <color theme="0"/>
      <name val="Franklin Gothic Medium"/>
      <family val="2"/>
    </font>
  </fonts>
  <fills count="8">
    <fill>
      <patternFill patternType="none"/>
    </fill>
    <fill>
      <patternFill patternType="gray125"/>
    </fill>
    <fill>
      <patternFill patternType="solid">
        <fgColor rgb="FF7030A0"/>
        <bgColor indexed="64"/>
      </patternFill>
    </fill>
    <fill>
      <patternFill patternType="solid">
        <fgColor theme="1"/>
        <bgColor theme="1"/>
      </patternFill>
    </fill>
    <fill>
      <patternFill patternType="solid">
        <fgColor theme="0"/>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theme="8" tint="0.39997558519241921"/>
        <bgColor indexed="64"/>
      </patternFill>
    </fill>
  </fills>
  <borders count="4">
    <border>
      <left/>
      <right/>
      <top/>
      <bottom/>
      <diagonal/>
    </border>
    <border>
      <left style="thick">
        <color theme="0"/>
      </left>
      <right style="thick">
        <color theme="0"/>
      </right>
      <top/>
      <bottom style="thick">
        <color theme="0"/>
      </bottom>
      <diagonal/>
    </border>
    <border>
      <left/>
      <right style="thick">
        <color theme="0"/>
      </right>
      <top style="thick">
        <color theme="0"/>
      </top>
      <bottom style="thick">
        <color theme="0"/>
      </bottom>
      <diagonal/>
    </border>
    <border>
      <left/>
      <right style="thin">
        <color theme="4" tint="-0.499984740745262"/>
      </right>
      <top style="thick">
        <color theme="4" tint="-0.499984740745262"/>
      </top>
      <bottom style="thick">
        <color theme="4" tint="-0.499984740745262"/>
      </bottom>
      <diagonal/>
    </border>
  </borders>
  <cellStyleXfs count="4">
    <xf numFmtId="0" fontId="0" fillId="0" borderId="0"/>
    <xf numFmtId="9" fontId="1" fillId="0" borderId="0" applyFont="0" applyFill="0" applyBorder="0" applyAlignment="0" applyProtection="0"/>
    <xf numFmtId="0" fontId="5" fillId="6" borderId="3" applyNumberFormat="0" applyFont="0" applyFill="0" applyAlignment="0">
      <alignment horizontal="right" vertical="center"/>
    </xf>
    <xf numFmtId="43" fontId="1" fillId="0" borderId="0" applyFont="0" applyFill="0" applyBorder="0" applyAlignment="0" applyProtection="0"/>
  </cellStyleXfs>
  <cellXfs count="33">
    <xf numFmtId="0" fontId="0" fillId="0" borderId="0" xfId="0"/>
    <xf numFmtId="0" fontId="0" fillId="2" borderId="0" xfId="0" applyFill="1" applyAlignment="1">
      <alignment horizontal="left" vertical="center" wrapText="1"/>
    </xf>
    <xf numFmtId="0" fontId="3" fillId="2" borderId="0" xfId="0" applyFont="1" applyFill="1" applyAlignment="1">
      <alignment horizontal="right" indent="2"/>
    </xf>
    <xf numFmtId="0" fontId="0" fillId="4" borderId="0" xfId="0" applyFill="1" applyAlignment="1">
      <alignment horizontal="left" vertical="center" wrapText="1"/>
    </xf>
    <xf numFmtId="0" fontId="0" fillId="4" borderId="0" xfId="0" applyFill="1"/>
    <xf numFmtId="0" fontId="2" fillId="2" borderId="0" xfId="0" applyFont="1" applyFill="1" applyAlignment="1">
      <alignment horizontal="left" wrapText="1" indent="2"/>
    </xf>
    <xf numFmtId="0" fontId="4" fillId="2" borderId="0" xfId="0" applyFont="1" applyFill="1" applyAlignment="1">
      <alignment horizontal="left" vertical="top" indent="2"/>
    </xf>
    <xf numFmtId="0" fontId="4" fillId="4" borderId="0" xfId="0" applyFont="1" applyFill="1" applyAlignment="1">
      <alignment horizontal="left" vertical="top" indent="2"/>
    </xf>
    <xf numFmtId="0" fontId="2" fillId="4" borderId="0" xfId="0" applyFont="1" applyFill="1" applyAlignment="1">
      <alignment horizontal="left" wrapText="1" indent="2"/>
    </xf>
    <xf numFmtId="0" fontId="3" fillId="4" borderId="0" xfId="0" applyFont="1" applyFill="1" applyAlignment="1">
      <alignment horizontal="right" indent="2"/>
    </xf>
    <xf numFmtId="0" fontId="6" fillId="3" borderId="1" xfId="0" applyFont="1" applyFill="1" applyBorder="1" applyAlignment="1">
      <alignment horizontal="center" vertical="center" wrapText="1"/>
    </xf>
    <xf numFmtId="0" fontId="7" fillId="0" borderId="0" xfId="0" applyFont="1"/>
    <xf numFmtId="0" fontId="8" fillId="5" borderId="2" xfId="0" applyNumberFormat="1" applyFont="1" applyFill="1" applyBorder="1" applyAlignment="1">
      <alignment horizontal="center" vertical="center" wrapText="1"/>
    </xf>
    <xf numFmtId="164" fontId="8" fillId="5" borderId="2" xfId="0" applyNumberFormat="1" applyFont="1" applyFill="1" applyBorder="1" applyAlignment="1">
      <alignment horizontal="center" vertical="center" wrapText="1"/>
    </xf>
    <xf numFmtId="0" fontId="9" fillId="5" borderId="2" xfId="0" applyNumberFormat="1" applyFont="1" applyFill="1" applyBorder="1" applyAlignment="1">
      <alignment horizontal="left" vertical="center" wrapText="1"/>
    </xf>
    <xf numFmtId="0" fontId="10" fillId="5" borderId="2" xfId="0" applyNumberFormat="1" applyFont="1" applyFill="1" applyBorder="1" applyAlignment="1">
      <alignment horizontal="left" vertical="center" wrapText="1"/>
    </xf>
    <xf numFmtId="164" fontId="11" fillId="5" borderId="2" xfId="0" applyNumberFormat="1" applyFont="1" applyFill="1" applyBorder="1" applyAlignment="1">
      <alignment horizontal="center" vertical="center" wrapText="1"/>
    </xf>
    <xf numFmtId="9" fontId="8" fillId="5" borderId="2" xfId="1" applyFont="1" applyFill="1" applyBorder="1" applyAlignment="1">
      <alignment horizontal="center" vertical="center" wrapText="1"/>
    </xf>
    <xf numFmtId="0" fontId="12" fillId="5" borderId="2" xfId="0" applyNumberFormat="1" applyFont="1" applyFill="1" applyBorder="1" applyAlignment="1">
      <alignment horizontal="center" vertical="center" wrapText="1"/>
    </xf>
    <xf numFmtId="164" fontId="12" fillId="5" borderId="2" xfId="0" applyNumberFormat="1" applyFont="1" applyFill="1" applyBorder="1" applyAlignment="1">
      <alignment horizontal="center" vertical="center" wrapText="1"/>
    </xf>
    <xf numFmtId="0" fontId="13" fillId="0" borderId="0" xfId="0" applyFont="1"/>
    <xf numFmtId="0" fontId="4" fillId="2" borderId="0" xfId="0" applyFont="1" applyFill="1" applyAlignment="1">
      <alignment horizontal="left" vertical="center" indent="2"/>
    </xf>
    <xf numFmtId="0" fontId="4" fillId="4" borderId="0" xfId="0" applyFont="1" applyFill="1" applyAlignment="1">
      <alignment horizontal="left" vertical="center" indent="2"/>
    </xf>
    <xf numFmtId="0" fontId="14" fillId="3" borderId="1" xfId="0" applyFont="1" applyFill="1" applyBorder="1" applyAlignment="1">
      <alignment horizontal="center" vertical="center" wrapText="1"/>
    </xf>
    <xf numFmtId="0" fontId="15" fillId="3" borderId="1" xfId="0" applyFont="1" applyFill="1" applyBorder="1" applyAlignment="1">
      <alignment horizontal="center" vertical="center" wrapText="1"/>
    </xf>
    <xf numFmtId="164" fontId="17" fillId="5" borderId="2" xfId="0" applyNumberFormat="1" applyFont="1" applyFill="1" applyBorder="1" applyAlignment="1">
      <alignment horizontal="center" vertical="center" wrapText="1"/>
    </xf>
    <xf numFmtId="0" fontId="2" fillId="7" borderId="0" xfId="0" applyFont="1" applyFill="1" applyAlignment="1">
      <alignment horizontal="center" vertical="top" wrapText="1"/>
    </xf>
    <xf numFmtId="167" fontId="16" fillId="5" borderId="2" xfId="3" applyNumberFormat="1" applyFont="1" applyFill="1" applyBorder="1" applyAlignment="1">
      <alignment horizontal="left" vertical="center" wrapText="1"/>
    </xf>
    <xf numFmtId="167" fontId="19" fillId="5" borderId="2" xfId="3" applyNumberFormat="1" applyFont="1" applyFill="1" applyBorder="1" applyAlignment="1">
      <alignment horizontal="left" vertical="center" wrapText="1"/>
    </xf>
    <xf numFmtId="167" fontId="18" fillId="0" borderId="0" xfId="3" applyNumberFormat="1" applyFont="1" applyAlignment="1">
      <alignment horizontal="left" vertical="center"/>
    </xf>
    <xf numFmtId="0" fontId="20" fillId="5" borderId="2" xfId="0" applyNumberFormat="1" applyFont="1" applyFill="1" applyBorder="1" applyAlignment="1">
      <alignment horizontal="left" vertical="center" wrapText="1"/>
    </xf>
    <xf numFmtId="0" fontId="21" fillId="5" borderId="2" xfId="0" applyNumberFormat="1" applyFont="1" applyFill="1" applyBorder="1" applyAlignment="1">
      <alignment horizontal="left" vertical="center" wrapText="1"/>
    </xf>
    <xf numFmtId="0" fontId="22" fillId="2" borderId="0" xfId="0" applyFont="1" applyFill="1" applyAlignment="1">
      <alignment horizontal="left" vertical="center" indent="2"/>
    </xf>
  </cellXfs>
  <cellStyles count="4">
    <cellStyle name="Comma" xfId="3" builtinId="3"/>
    <cellStyle name="Normal" xfId="0" builtinId="0"/>
    <cellStyle name="Percent" xfId="1" builtinId="5"/>
    <cellStyle name="Right and bottom border" xfId="2" xr:uid="{89AE32CC-D362-4C6E-87C2-8EDF57E865FE}"/>
  </cellStyles>
  <dxfs count="0"/>
  <tableStyles count="0" defaultTableStyle="TableStyleMedium2" defaultPivotStyle="PivotStyleLight16"/>
  <colors>
    <mruColors>
      <color rgb="FFFFFFCC"/>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14</xdr:col>
      <xdr:colOff>242047</xdr:colOff>
      <xdr:row>2</xdr:row>
      <xdr:rowOff>26896</xdr:rowOff>
    </xdr:from>
    <xdr:to>
      <xdr:col>18</xdr:col>
      <xdr:colOff>493058</xdr:colOff>
      <xdr:row>14</xdr:row>
      <xdr:rowOff>152401</xdr:rowOff>
    </xdr:to>
    <xdr:sp macro="" textlink="">
      <xdr:nvSpPr>
        <xdr:cNvPr id="3" name="TextBox 2">
          <a:extLst>
            <a:ext uri="{FF2B5EF4-FFF2-40B4-BE49-F238E27FC236}">
              <a16:creationId xmlns:a16="http://schemas.microsoft.com/office/drawing/2014/main" id="{BDD71441-E64C-4AA8-A2CE-51ABF2C1F814}"/>
            </a:ext>
          </a:extLst>
        </xdr:cNvPr>
        <xdr:cNvSpPr txBox="1"/>
      </xdr:nvSpPr>
      <xdr:spPr>
        <a:xfrm>
          <a:off x="13760823" y="726143"/>
          <a:ext cx="2689411" cy="3012140"/>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i="0">
              <a:solidFill>
                <a:srgbClr val="FF0000"/>
              </a:solidFill>
              <a:effectLst/>
              <a:latin typeface="Gilroy ExtraBold" panose="00000900000000000000" pitchFamily="50" charset="0"/>
              <a:ea typeface="+mn-ea"/>
              <a:cs typeface="+mn-cs"/>
            </a:rPr>
            <a:t>"Important: This sheet </a:t>
          </a:r>
          <a:r>
            <a:rPr lang="tr-TR" sz="1400" b="1" i="0">
              <a:solidFill>
                <a:srgbClr val="FF0000"/>
              </a:solidFill>
              <a:effectLst/>
              <a:latin typeface="Gilroy ExtraBold" panose="00000900000000000000" pitchFamily="50" charset="0"/>
              <a:ea typeface="+mn-ea"/>
              <a:cs typeface="+mn-cs"/>
            </a:rPr>
            <a:t>calls all</a:t>
          </a:r>
          <a:r>
            <a:rPr lang="tr-TR" sz="1400" b="1" i="0" baseline="0">
              <a:solidFill>
                <a:srgbClr val="FF0000"/>
              </a:solidFill>
              <a:effectLst/>
              <a:latin typeface="Gilroy ExtraBold" panose="00000900000000000000" pitchFamily="50" charset="0"/>
              <a:ea typeface="+mn-ea"/>
              <a:cs typeface="+mn-cs"/>
            </a:rPr>
            <a:t> data in according with your selection in B column as; your selection in B4 calls the forecasting data from January to December in C:N range, from the Pipeline Management page! Do not enter data manually, othewrise results can be damaged in the Forecasting page.</a:t>
          </a:r>
          <a:endParaRPr lang="en-US" sz="1400">
            <a:solidFill>
              <a:srgbClr val="FF0000"/>
            </a:solidFill>
            <a:latin typeface="Gilroy ExtraBold" panose="00000900000000000000" pitchFamily="50"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242047</xdr:colOff>
      <xdr:row>3</xdr:row>
      <xdr:rowOff>89647</xdr:rowOff>
    </xdr:from>
    <xdr:to>
      <xdr:col>13</xdr:col>
      <xdr:colOff>1039906</xdr:colOff>
      <xdr:row>10</xdr:row>
      <xdr:rowOff>188258</xdr:rowOff>
    </xdr:to>
    <xdr:sp macro="" textlink="">
      <xdr:nvSpPr>
        <xdr:cNvPr id="3" name="TextBox 2">
          <a:extLst>
            <a:ext uri="{FF2B5EF4-FFF2-40B4-BE49-F238E27FC236}">
              <a16:creationId xmlns:a16="http://schemas.microsoft.com/office/drawing/2014/main" id="{55D4385B-A54F-43ED-AE6C-9F937905E1EE}"/>
            </a:ext>
          </a:extLst>
        </xdr:cNvPr>
        <xdr:cNvSpPr txBox="1"/>
      </xdr:nvSpPr>
      <xdr:spPr>
        <a:xfrm>
          <a:off x="12649200" y="1541929"/>
          <a:ext cx="3218330" cy="2985247"/>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i="0">
              <a:solidFill>
                <a:srgbClr val="FF0000"/>
              </a:solidFill>
              <a:effectLst/>
              <a:latin typeface="Gilroy ExtraBold" panose="00000900000000000000" pitchFamily="50" charset="0"/>
              <a:ea typeface="+mn-ea"/>
              <a:cs typeface="+mn-cs"/>
            </a:rPr>
            <a:t>"Important: This sheet contains </a:t>
          </a:r>
          <a:r>
            <a:rPr lang="tr-TR" sz="1400" b="1" i="0">
              <a:solidFill>
                <a:srgbClr val="FF0000"/>
              </a:solidFill>
              <a:effectLst/>
              <a:latin typeface="Gilroy ExtraBold" panose="00000900000000000000" pitchFamily="50" charset="0"/>
              <a:ea typeface="+mn-ea"/>
              <a:cs typeface="+mn-cs"/>
            </a:rPr>
            <a:t>validation</a:t>
          </a:r>
          <a:r>
            <a:rPr lang="tr-TR" sz="1400" b="1" i="0" baseline="0">
              <a:solidFill>
                <a:srgbClr val="FF0000"/>
              </a:solidFill>
              <a:effectLst/>
              <a:latin typeface="Gilroy ExtraBold" panose="00000900000000000000" pitchFamily="50" charset="0"/>
              <a:ea typeface="+mn-ea"/>
              <a:cs typeface="+mn-cs"/>
            </a:rPr>
            <a:t> lists and formula. Use selecting from list at: </a:t>
          </a:r>
          <a:br>
            <a:rPr lang="tr-TR" sz="1400" b="1" i="0" baseline="0">
              <a:solidFill>
                <a:srgbClr val="FF0000"/>
              </a:solidFill>
              <a:effectLst/>
              <a:latin typeface="Gilroy ExtraBold" panose="00000900000000000000" pitchFamily="50" charset="0"/>
              <a:ea typeface="+mn-ea"/>
              <a:cs typeface="+mn-cs"/>
            </a:rPr>
          </a:br>
          <a:r>
            <a:rPr lang="tr-TR" sz="1400" b="1" i="0" baseline="0">
              <a:solidFill>
                <a:srgbClr val="FF0000"/>
              </a:solidFill>
              <a:effectLst/>
              <a:latin typeface="Gilroy ExtraBold" panose="00000900000000000000" pitchFamily="50" charset="0"/>
              <a:ea typeface="+mn-ea"/>
              <a:cs typeface="+mn-cs"/>
            </a:rPr>
            <a:t>D, E, H, I columns. Entering data manually in the cells in these columns should damage the results.</a:t>
          </a:r>
        </a:p>
        <a:p>
          <a:endParaRPr lang="tr-TR" sz="1400" b="1" i="0" baseline="0">
            <a:solidFill>
              <a:srgbClr val="FF0000"/>
            </a:solidFill>
            <a:effectLst/>
            <a:latin typeface="Gilroy ExtraBold" panose="00000900000000000000" pitchFamily="50" charset="0"/>
            <a:ea typeface="+mn-ea"/>
            <a:cs typeface="+mn-cs"/>
          </a:endParaRPr>
        </a:p>
        <a:p>
          <a:r>
            <a:rPr lang="tr-TR" sz="1400" b="1" i="0" baseline="0">
              <a:solidFill>
                <a:srgbClr val="FF0000"/>
              </a:solidFill>
              <a:effectLst/>
              <a:latin typeface="Gilroy ExtraBold" panose="00000900000000000000" pitchFamily="50" charset="0"/>
              <a:ea typeface="+mn-ea"/>
              <a:cs typeface="+mn-cs"/>
            </a:rPr>
            <a:t>#VALUE! will be shown in J and K column cells untill you select Sales Cycle Lenght value and entering Expected Budget value, it is not an error.</a:t>
          </a:r>
          <a:endParaRPr lang="en-US" sz="1400">
            <a:solidFill>
              <a:srgbClr val="FF0000"/>
            </a:solidFill>
            <a:latin typeface="Gilroy ExtraBold" panose="00000900000000000000" pitchFamily="50"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457200</xdr:colOff>
      <xdr:row>3</xdr:row>
      <xdr:rowOff>71718</xdr:rowOff>
    </xdr:from>
    <xdr:to>
      <xdr:col>11</xdr:col>
      <xdr:colOff>44824</xdr:colOff>
      <xdr:row>7</xdr:row>
      <xdr:rowOff>134471</xdr:rowOff>
    </xdr:to>
    <xdr:sp macro="" textlink="">
      <xdr:nvSpPr>
        <xdr:cNvPr id="3" name="TextBox 2">
          <a:extLst>
            <a:ext uri="{FF2B5EF4-FFF2-40B4-BE49-F238E27FC236}">
              <a16:creationId xmlns:a16="http://schemas.microsoft.com/office/drawing/2014/main" id="{1798EBBA-A7F4-8238-6464-FF3BAB835FE9}"/>
            </a:ext>
          </a:extLst>
        </xdr:cNvPr>
        <xdr:cNvSpPr txBox="1"/>
      </xdr:nvSpPr>
      <xdr:spPr>
        <a:xfrm>
          <a:off x="9233647" y="1613647"/>
          <a:ext cx="3218330" cy="2196353"/>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i="0">
              <a:solidFill>
                <a:srgbClr val="FF0000"/>
              </a:solidFill>
              <a:effectLst/>
              <a:latin typeface="Gilroy ExtraBold" panose="00000900000000000000" pitchFamily="50" charset="0"/>
              <a:ea typeface="+mn-ea"/>
              <a:cs typeface="+mn-cs"/>
            </a:rPr>
            <a:t>"Important: This sheet contains master data for validation lists and formulas. Changes made here will impact the entire workbook. If you add or remove items, please ensure you update the Data Validation settings on the corresponding sheets."</a:t>
          </a:r>
          <a:endParaRPr lang="en-US" sz="1400">
            <a:solidFill>
              <a:srgbClr val="FF0000"/>
            </a:solidFill>
            <a:latin typeface="Gilroy ExtraBold" panose="00000900000000000000" pitchFamily="50"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45720</xdr:colOff>
      <xdr:row>4</xdr:row>
      <xdr:rowOff>83820</xdr:rowOff>
    </xdr:from>
    <xdr:to>
      <xdr:col>5</xdr:col>
      <xdr:colOff>556260</xdr:colOff>
      <xdr:row>7</xdr:row>
      <xdr:rowOff>144780</xdr:rowOff>
    </xdr:to>
    <xdr:sp macro="" textlink="">
      <xdr:nvSpPr>
        <xdr:cNvPr id="2" name="Arrow: Chevron 1">
          <a:extLst>
            <a:ext uri="{FF2B5EF4-FFF2-40B4-BE49-F238E27FC236}">
              <a16:creationId xmlns:a16="http://schemas.microsoft.com/office/drawing/2014/main" id="{CE51F11F-6B19-67EB-54D6-95E49E31A878}"/>
            </a:ext>
          </a:extLst>
        </xdr:cNvPr>
        <xdr:cNvSpPr/>
      </xdr:nvSpPr>
      <xdr:spPr>
        <a:xfrm>
          <a:off x="4396740" y="1417320"/>
          <a:ext cx="510540" cy="609600"/>
        </a:xfrm>
        <a:prstGeom prst="chevron">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clientData/>
  </xdr:twoCellAnchor>
  <xdr:twoCellAnchor>
    <xdr:from>
      <xdr:col>3</xdr:col>
      <xdr:colOff>472440</xdr:colOff>
      <xdr:row>2</xdr:row>
      <xdr:rowOff>22860</xdr:rowOff>
    </xdr:from>
    <xdr:to>
      <xdr:col>4</xdr:col>
      <xdr:colOff>929640</xdr:colOff>
      <xdr:row>10</xdr:row>
      <xdr:rowOff>60960</xdr:rowOff>
    </xdr:to>
    <xdr:sp macro="" textlink="">
      <xdr:nvSpPr>
        <xdr:cNvPr id="3" name="Rectangle: Rounded Corners 2">
          <a:extLst>
            <a:ext uri="{FF2B5EF4-FFF2-40B4-BE49-F238E27FC236}">
              <a16:creationId xmlns:a16="http://schemas.microsoft.com/office/drawing/2014/main" id="{2CFF5860-182C-A347-39D8-EB21ABEFE14F}"/>
            </a:ext>
          </a:extLst>
        </xdr:cNvPr>
        <xdr:cNvSpPr/>
      </xdr:nvSpPr>
      <xdr:spPr>
        <a:xfrm>
          <a:off x="2720340" y="990600"/>
          <a:ext cx="1508760" cy="1501140"/>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600" b="1">
              <a:latin typeface="Gilroy-Medium" panose="00000600000000000000" pitchFamily="2" charset="0"/>
            </a:rPr>
            <a:t>1</a:t>
          </a:r>
        </a:p>
        <a:p>
          <a:pPr algn="l"/>
          <a:r>
            <a:rPr lang="tr-TR" sz="1200">
              <a:latin typeface="Gilroy-Medium" panose="00000600000000000000" pitchFamily="2" charset="0"/>
            </a:rPr>
            <a:t>Use</a:t>
          </a:r>
          <a:r>
            <a:rPr lang="tr-TR" sz="1200" baseline="0">
              <a:latin typeface="Gilroy-Medium" panose="00000600000000000000" pitchFamily="2" charset="0"/>
            </a:rPr>
            <a:t> "Pipeline Management" page for all your leads.</a:t>
          </a:r>
          <a:endParaRPr lang="en-US" sz="1200">
            <a:latin typeface="Gilroy-Medium" panose="00000600000000000000" pitchFamily="2" charset="0"/>
          </a:endParaRPr>
        </a:p>
      </xdr:txBody>
    </xdr:sp>
    <xdr:clientData/>
  </xdr:twoCellAnchor>
  <xdr:twoCellAnchor>
    <xdr:from>
      <xdr:col>5</xdr:col>
      <xdr:colOff>701040</xdr:colOff>
      <xdr:row>2</xdr:row>
      <xdr:rowOff>30480</xdr:rowOff>
    </xdr:from>
    <xdr:to>
      <xdr:col>7</xdr:col>
      <xdr:colOff>106680</xdr:colOff>
      <xdr:row>10</xdr:row>
      <xdr:rowOff>68580</xdr:rowOff>
    </xdr:to>
    <xdr:sp macro="" textlink="">
      <xdr:nvSpPr>
        <xdr:cNvPr id="4" name="Rectangle: Rounded Corners 3">
          <a:extLst>
            <a:ext uri="{FF2B5EF4-FFF2-40B4-BE49-F238E27FC236}">
              <a16:creationId xmlns:a16="http://schemas.microsoft.com/office/drawing/2014/main" id="{276A99AC-57DD-442D-94B6-01483D82A0B2}"/>
            </a:ext>
          </a:extLst>
        </xdr:cNvPr>
        <xdr:cNvSpPr/>
      </xdr:nvSpPr>
      <xdr:spPr>
        <a:xfrm>
          <a:off x="5052060" y="998220"/>
          <a:ext cx="1508760" cy="1501140"/>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600" b="1">
              <a:latin typeface="Gilroy-Medium" panose="00000600000000000000" pitchFamily="2" charset="0"/>
            </a:rPr>
            <a:t>2</a:t>
          </a:r>
        </a:p>
        <a:p>
          <a:pPr algn="l"/>
          <a:r>
            <a:rPr lang="tr-TR" sz="1200">
              <a:latin typeface="Gilroy-Medium" panose="00000600000000000000" pitchFamily="2" charset="0"/>
            </a:rPr>
            <a:t>Overview</a:t>
          </a:r>
          <a:r>
            <a:rPr lang="tr-TR" sz="1200" baseline="0">
              <a:latin typeface="Gilroy-Medium" panose="00000600000000000000" pitchFamily="2" charset="0"/>
            </a:rPr>
            <a:t> your leads, stages and budgets at "Pipeline Overview" page.</a:t>
          </a:r>
          <a:endParaRPr lang="en-US" sz="1200">
            <a:latin typeface="Gilroy-Medium" panose="00000600000000000000" pitchFamily="2" charset="0"/>
          </a:endParaRPr>
        </a:p>
      </xdr:txBody>
    </xdr:sp>
    <xdr:clientData/>
  </xdr:twoCellAnchor>
  <xdr:twoCellAnchor>
    <xdr:from>
      <xdr:col>7</xdr:col>
      <xdr:colOff>243840</xdr:colOff>
      <xdr:row>4</xdr:row>
      <xdr:rowOff>76200</xdr:rowOff>
    </xdr:from>
    <xdr:to>
      <xdr:col>7</xdr:col>
      <xdr:colOff>754380</xdr:colOff>
      <xdr:row>7</xdr:row>
      <xdr:rowOff>137160</xdr:rowOff>
    </xdr:to>
    <xdr:sp macro="" textlink="">
      <xdr:nvSpPr>
        <xdr:cNvPr id="5" name="Arrow: Chevron 4">
          <a:extLst>
            <a:ext uri="{FF2B5EF4-FFF2-40B4-BE49-F238E27FC236}">
              <a16:creationId xmlns:a16="http://schemas.microsoft.com/office/drawing/2014/main" id="{D2AA2149-9E96-4487-A379-25CC9D740A46}"/>
            </a:ext>
          </a:extLst>
        </xdr:cNvPr>
        <xdr:cNvSpPr/>
      </xdr:nvSpPr>
      <xdr:spPr>
        <a:xfrm>
          <a:off x="6697980" y="1409700"/>
          <a:ext cx="510540" cy="609600"/>
        </a:xfrm>
        <a:prstGeom prst="chevron">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clientData/>
  </xdr:twoCellAnchor>
  <xdr:twoCellAnchor>
    <xdr:from>
      <xdr:col>7</xdr:col>
      <xdr:colOff>868680</xdr:colOff>
      <xdr:row>2</xdr:row>
      <xdr:rowOff>30480</xdr:rowOff>
    </xdr:from>
    <xdr:to>
      <xdr:col>9</xdr:col>
      <xdr:colOff>541020</xdr:colOff>
      <xdr:row>10</xdr:row>
      <xdr:rowOff>68580</xdr:rowOff>
    </xdr:to>
    <xdr:sp macro="" textlink="">
      <xdr:nvSpPr>
        <xdr:cNvPr id="6" name="Rectangle: Rounded Corners 5">
          <a:extLst>
            <a:ext uri="{FF2B5EF4-FFF2-40B4-BE49-F238E27FC236}">
              <a16:creationId xmlns:a16="http://schemas.microsoft.com/office/drawing/2014/main" id="{15BE9B91-64ED-4667-B4BD-5C970F04BA9F}"/>
            </a:ext>
          </a:extLst>
        </xdr:cNvPr>
        <xdr:cNvSpPr/>
      </xdr:nvSpPr>
      <xdr:spPr>
        <a:xfrm>
          <a:off x="7322820" y="998220"/>
          <a:ext cx="1775460" cy="1501140"/>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600" b="1">
              <a:latin typeface="Gilroy-Medium" panose="00000600000000000000" pitchFamily="2" charset="0"/>
            </a:rPr>
            <a:t>3</a:t>
          </a:r>
        </a:p>
        <a:p>
          <a:pPr algn="l"/>
          <a:r>
            <a:rPr lang="tr-TR" sz="1200">
              <a:latin typeface="Gilroy-Medium" panose="00000600000000000000" pitchFamily="2" charset="0"/>
            </a:rPr>
            <a:t>Let's</a:t>
          </a:r>
          <a:r>
            <a:rPr lang="tr-TR" sz="1200" baseline="0">
              <a:latin typeface="Gilroy-Medium" panose="00000600000000000000" pitchFamily="2" charset="0"/>
            </a:rPr>
            <a:t> see your 'seen' and 'expected' budgets together in "Forecasting" page.</a:t>
          </a:r>
          <a:endParaRPr lang="en-US" sz="1200">
            <a:latin typeface="Gilroy-Medium" panose="00000600000000000000" pitchFamily="2" charset="0"/>
          </a:endParaRPr>
        </a:p>
      </xdr:txBody>
    </xdr:sp>
    <xdr:clientData/>
  </xdr:twoCellAnchor>
  <xdr:twoCellAnchor>
    <xdr:from>
      <xdr:col>1</xdr:col>
      <xdr:colOff>22860</xdr:colOff>
      <xdr:row>11</xdr:row>
      <xdr:rowOff>30480</xdr:rowOff>
    </xdr:from>
    <xdr:to>
      <xdr:col>3</xdr:col>
      <xdr:colOff>434340</xdr:colOff>
      <xdr:row>22</xdr:row>
      <xdr:rowOff>53340</xdr:rowOff>
    </xdr:to>
    <xdr:sp macro="" textlink="">
      <xdr:nvSpPr>
        <xdr:cNvPr id="7" name="TextBox 6">
          <a:extLst>
            <a:ext uri="{FF2B5EF4-FFF2-40B4-BE49-F238E27FC236}">
              <a16:creationId xmlns:a16="http://schemas.microsoft.com/office/drawing/2014/main" id="{BE4F8268-F27B-3FA7-4C0E-120A09AEEC38}"/>
            </a:ext>
          </a:extLst>
        </xdr:cNvPr>
        <xdr:cNvSpPr txBox="1"/>
      </xdr:nvSpPr>
      <xdr:spPr>
        <a:xfrm>
          <a:off x="167640" y="2644140"/>
          <a:ext cx="2514600" cy="2034540"/>
        </a:xfrm>
        <a:prstGeom prst="rect">
          <a:avLst/>
        </a:prstGeom>
        <a:solidFill>
          <a:srgbClr val="FFFFCC"/>
        </a:solidFill>
        <a:ln w="12700" cmpd="sng">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n-lt"/>
              <a:ea typeface="+mn-ea"/>
              <a:cs typeface="+mn-cs"/>
            </a:rPr>
            <a:t>"Important: This sheet contains </a:t>
          </a:r>
          <a:r>
            <a:rPr lang="tr-TR" sz="1100" b="1" i="0">
              <a:solidFill>
                <a:schemeClr val="dk1"/>
              </a:solidFill>
              <a:effectLst/>
              <a:latin typeface="+mn-lt"/>
              <a:ea typeface="+mn-ea"/>
              <a:cs typeface="+mn-cs"/>
            </a:rPr>
            <a:t>validation</a:t>
          </a:r>
          <a:r>
            <a:rPr lang="tr-TR" sz="1100" b="1" i="0" baseline="0">
              <a:solidFill>
                <a:schemeClr val="dk1"/>
              </a:solidFill>
              <a:effectLst/>
              <a:latin typeface="+mn-lt"/>
              <a:ea typeface="+mn-ea"/>
              <a:cs typeface="+mn-cs"/>
            </a:rPr>
            <a:t> lists and formula. Use selecting from list at: </a:t>
          </a:r>
          <a:br>
            <a:rPr lang="tr-TR" sz="1100" b="1" i="0" baseline="0">
              <a:solidFill>
                <a:schemeClr val="dk1"/>
              </a:solidFill>
              <a:effectLst/>
              <a:latin typeface="+mn-lt"/>
              <a:ea typeface="+mn-ea"/>
              <a:cs typeface="+mn-cs"/>
            </a:rPr>
          </a:br>
          <a:r>
            <a:rPr lang="tr-TR" sz="1100" b="1" i="0" baseline="0">
              <a:solidFill>
                <a:schemeClr val="dk1"/>
              </a:solidFill>
              <a:effectLst/>
              <a:latin typeface="+mn-lt"/>
              <a:ea typeface="+mn-ea"/>
              <a:cs typeface="+mn-cs"/>
            </a:rPr>
            <a:t>D, E, H, I columns. Entering data manually in the cells in these columns should damage the results.</a:t>
          </a:r>
          <a:endParaRPr lang="en-US">
            <a:effectLst/>
          </a:endParaRPr>
        </a:p>
        <a:p>
          <a:r>
            <a:rPr lang="tr-TR" sz="1100" b="1" i="0" baseline="0">
              <a:solidFill>
                <a:schemeClr val="dk1"/>
              </a:solidFill>
              <a:effectLst/>
              <a:latin typeface="+mn-lt"/>
              <a:ea typeface="+mn-ea"/>
              <a:cs typeface="+mn-cs"/>
            </a:rPr>
            <a:t>#VALUE! will be shown in J and K column cells untill you select Sales Cycle Lenght value and entering Expected Budget value, it is not an error.</a:t>
          </a:r>
          <a:endParaRPr lang="en-US">
            <a:effectLst/>
          </a:endParaRPr>
        </a:p>
        <a:p>
          <a:endParaRPr lang="en-US" sz="1100"/>
        </a:p>
      </xdr:txBody>
    </xdr:sp>
    <xdr:clientData/>
  </xdr:twoCellAnchor>
  <xdr:twoCellAnchor>
    <xdr:from>
      <xdr:col>3</xdr:col>
      <xdr:colOff>876300</xdr:colOff>
      <xdr:row>11</xdr:row>
      <xdr:rowOff>15240</xdr:rowOff>
    </xdr:from>
    <xdr:to>
      <xdr:col>6</xdr:col>
      <xdr:colOff>236220</xdr:colOff>
      <xdr:row>22</xdr:row>
      <xdr:rowOff>38100</xdr:rowOff>
    </xdr:to>
    <xdr:sp macro="" textlink="">
      <xdr:nvSpPr>
        <xdr:cNvPr id="8" name="TextBox 7">
          <a:extLst>
            <a:ext uri="{FF2B5EF4-FFF2-40B4-BE49-F238E27FC236}">
              <a16:creationId xmlns:a16="http://schemas.microsoft.com/office/drawing/2014/main" id="{472430E8-CD1E-4F12-BD55-DF80DD12CD52}"/>
            </a:ext>
          </a:extLst>
        </xdr:cNvPr>
        <xdr:cNvSpPr txBox="1"/>
      </xdr:nvSpPr>
      <xdr:spPr>
        <a:xfrm>
          <a:off x="3124200" y="2628900"/>
          <a:ext cx="2514600" cy="2034540"/>
        </a:xfrm>
        <a:prstGeom prst="rect">
          <a:avLst/>
        </a:prstGeom>
        <a:solidFill>
          <a:srgbClr val="FFFFCC"/>
        </a:solidFill>
        <a:ln w="12700" cmpd="sng">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n-lt"/>
              <a:ea typeface="+mn-ea"/>
              <a:cs typeface="+mn-cs"/>
            </a:rPr>
            <a:t>"Important: This sheet </a:t>
          </a:r>
          <a:r>
            <a:rPr lang="tr-TR" sz="1100" b="1" i="0">
              <a:solidFill>
                <a:schemeClr val="dk1"/>
              </a:solidFill>
              <a:effectLst/>
              <a:latin typeface="+mn-lt"/>
              <a:ea typeface="+mn-ea"/>
              <a:cs typeface="+mn-cs"/>
            </a:rPr>
            <a:t>calls all</a:t>
          </a:r>
          <a:r>
            <a:rPr lang="tr-TR" sz="1100" b="1" i="0" baseline="0">
              <a:solidFill>
                <a:schemeClr val="dk1"/>
              </a:solidFill>
              <a:effectLst/>
              <a:latin typeface="+mn-lt"/>
              <a:ea typeface="+mn-ea"/>
              <a:cs typeface="+mn-cs"/>
            </a:rPr>
            <a:t> data in according with your selection in B column as; your selection in B4 calls the forecasting data from January to December in C:N range, from the Pipeline Management page! Do not enter data manually, othewrise results can be damaged in the Forecasting sheet.</a:t>
          </a:r>
          <a:endParaRPr lang="en-US">
            <a:effectLst/>
          </a:endParaRPr>
        </a:p>
        <a:p>
          <a:endParaRPr lang="en-US" sz="1100"/>
        </a:p>
      </xdr:txBody>
    </xdr:sp>
    <xdr:clientData/>
  </xdr:twoCellAnchor>
  <xdr:twoCellAnchor>
    <xdr:from>
      <xdr:col>6</xdr:col>
      <xdr:colOff>655320</xdr:colOff>
      <xdr:row>11</xdr:row>
      <xdr:rowOff>22860</xdr:rowOff>
    </xdr:from>
    <xdr:to>
      <xdr:col>10</xdr:col>
      <xdr:colOff>644789</xdr:colOff>
      <xdr:row>22</xdr:row>
      <xdr:rowOff>45720</xdr:rowOff>
    </xdr:to>
    <xdr:sp macro="" textlink="">
      <xdr:nvSpPr>
        <xdr:cNvPr id="9" name="TextBox 8">
          <a:extLst>
            <a:ext uri="{FF2B5EF4-FFF2-40B4-BE49-F238E27FC236}">
              <a16:creationId xmlns:a16="http://schemas.microsoft.com/office/drawing/2014/main" id="{C6CC1892-4896-4E7F-B3D9-629E6FC3EF87}"/>
            </a:ext>
          </a:extLst>
        </xdr:cNvPr>
        <xdr:cNvSpPr txBox="1"/>
      </xdr:nvSpPr>
      <xdr:spPr>
        <a:xfrm>
          <a:off x="6057900" y="2636520"/>
          <a:ext cx="4195709" cy="2034540"/>
        </a:xfrm>
        <a:prstGeom prst="rect">
          <a:avLst/>
        </a:prstGeom>
        <a:solidFill>
          <a:srgbClr val="FFFFCC"/>
        </a:solidFill>
        <a:ln w="12700" cmpd="sng">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n-lt"/>
              <a:ea typeface="+mn-ea"/>
              <a:cs typeface="+mn-cs"/>
            </a:rPr>
            <a:t>"Important: </a:t>
          </a:r>
          <a:r>
            <a:rPr lang="tr-TR" sz="1100" b="1" i="0">
              <a:solidFill>
                <a:schemeClr val="dk1"/>
              </a:solidFill>
              <a:effectLst/>
              <a:latin typeface="+mn-lt"/>
              <a:ea typeface="+mn-ea"/>
              <a:cs typeface="+mn-cs"/>
            </a:rPr>
            <a:t>Select</a:t>
          </a:r>
          <a:r>
            <a:rPr lang="tr-TR" sz="1100" b="1" i="0" baseline="0">
              <a:solidFill>
                <a:schemeClr val="dk1"/>
              </a:solidFill>
              <a:effectLst/>
              <a:latin typeface="+mn-lt"/>
              <a:ea typeface="+mn-ea"/>
              <a:cs typeface="+mn-cs"/>
            </a:rPr>
            <a:t> only "</a:t>
          </a:r>
          <a:r>
            <a:rPr lang="en-US" sz="1100" b="1" i="0" u="none" strike="noStrike">
              <a:solidFill>
                <a:schemeClr val="dk1"/>
              </a:solidFill>
              <a:effectLst/>
              <a:latin typeface="+mn-lt"/>
              <a:ea typeface="+mn-ea"/>
              <a:cs typeface="+mn-cs"/>
            </a:rPr>
            <a:t>Product/Service</a:t>
          </a:r>
          <a:br>
            <a:rPr lang="en-US" sz="1100" b="1" i="0" u="none" strike="noStrike">
              <a:solidFill>
                <a:schemeClr val="dk1"/>
              </a:solidFill>
              <a:effectLst/>
              <a:latin typeface="+mn-lt"/>
              <a:ea typeface="+mn-ea"/>
              <a:cs typeface="+mn-cs"/>
            </a:rPr>
          </a:br>
          <a:r>
            <a:rPr lang="en-US" sz="1100" b="1" i="0" u="none" strike="noStrike">
              <a:solidFill>
                <a:schemeClr val="dk1"/>
              </a:solidFill>
              <a:effectLst/>
              <a:latin typeface="+mn-lt"/>
              <a:ea typeface="+mn-ea"/>
              <a:cs typeface="+mn-cs"/>
            </a:rPr>
            <a:t>Name</a:t>
          </a:r>
          <a:r>
            <a:rPr lang="tr-TR" sz="1100" b="0" i="0" u="none" strike="noStrike">
              <a:solidFill>
                <a:schemeClr val="dk1"/>
              </a:solidFill>
              <a:effectLst/>
              <a:latin typeface="+mn-lt"/>
              <a:ea typeface="+mn-ea"/>
              <a:cs typeface="+mn-cs"/>
            </a:rPr>
            <a:t>"</a:t>
          </a:r>
          <a:r>
            <a:rPr lang="tr-TR" sz="1100" b="0" i="0" u="none" strike="noStrike" baseline="0">
              <a:solidFill>
                <a:schemeClr val="dk1"/>
              </a:solidFill>
              <a:effectLst/>
              <a:latin typeface="+mn-lt"/>
              <a:ea typeface="+mn-ea"/>
              <a:cs typeface="+mn-cs"/>
            </a:rPr>
            <a:t> </a:t>
          </a:r>
          <a:r>
            <a:rPr lang="tr-TR" sz="1100" b="1" i="0">
              <a:solidFill>
                <a:schemeClr val="dk1"/>
              </a:solidFill>
              <a:effectLst/>
              <a:latin typeface="+mn-lt"/>
              <a:ea typeface="+mn-ea"/>
              <a:cs typeface="+mn-cs"/>
            </a:rPr>
            <a:t>in B column, all related datas will be shown in the sheet, do net enter data manually in this sheet.</a:t>
          </a:r>
        </a:p>
        <a:p>
          <a:endParaRPr lang="tr-TR" sz="1100" b="1" i="0">
            <a:solidFill>
              <a:schemeClr val="dk1"/>
            </a:solidFill>
            <a:effectLst/>
            <a:latin typeface="+mn-lt"/>
            <a:ea typeface="+mn-ea"/>
            <a:cs typeface="+mn-cs"/>
          </a:endParaRPr>
        </a:p>
        <a:p>
          <a:r>
            <a:rPr lang="tr-TR" sz="1100" b="1" i="0">
              <a:solidFill>
                <a:schemeClr val="dk1"/>
              </a:solidFill>
              <a:effectLst/>
              <a:latin typeface="+mn-lt"/>
              <a:ea typeface="+mn-ea"/>
              <a:cs typeface="+mn-cs"/>
            </a:rPr>
            <a:t>"What</a:t>
          </a:r>
          <a:r>
            <a:rPr lang="tr-TR" sz="1100" b="1" i="0" baseline="0">
              <a:solidFill>
                <a:schemeClr val="dk1"/>
              </a:solidFill>
              <a:effectLst/>
              <a:latin typeface="+mn-lt"/>
              <a:ea typeface="+mn-ea"/>
              <a:cs typeface="+mn-cs"/>
            </a:rPr>
            <a:t> is seen in pipeline" area shows the values that entered in pipeline management page with </a:t>
          </a:r>
          <a:r>
            <a:rPr lang="en-US" sz="1100" b="1" i="0" baseline="0">
              <a:solidFill>
                <a:schemeClr val="dk1"/>
              </a:solidFill>
              <a:effectLst/>
              <a:latin typeface="+mn-lt"/>
              <a:ea typeface="+mn-ea"/>
              <a:cs typeface="+mn-cs"/>
            </a:rPr>
            <a:t>Expected Budget </a:t>
          </a:r>
          <a:r>
            <a:rPr lang="tr-TR" sz="1100" b="1" i="0" baseline="0">
              <a:solidFill>
                <a:schemeClr val="dk1"/>
              </a:solidFill>
              <a:effectLst/>
              <a:latin typeface="+mn-lt"/>
              <a:ea typeface="+mn-ea"/>
              <a:cs typeface="+mn-cs"/>
            </a:rPr>
            <a:t> and </a:t>
          </a:r>
          <a:r>
            <a:rPr lang="en-US" sz="1100" b="1" i="0" baseline="0">
              <a:solidFill>
                <a:schemeClr val="dk1"/>
              </a:solidFill>
              <a:effectLst/>
              <a:latin typeface="+mn-lt"/>
              <a:ea typeface="+mn-ea"/>
              <a:cs typeface="+mn-cs"/>
            </a:rPr>
            <a:t>Create Date (Month)</a:t>
          </a:r>
          <a:r>
            <a:rPr lang="tr-TR" sz="1100" b="1" i="0" baseline="0">
              <a:solidFill>
                <a:schemeClr val="dk1"/>
              </a:solidFill>
              <a:effectLst/>
              <a:latin typeface="+mn-lt"/>
              <a:ea typeface="+mn-ea"/>
              <a:cs typeface="+mn-cs"/>
            </a:rPr>
            <a:t>, "What to Expect" area shows the budget values ​​of the opportunities according to their stage and the average completion time of an opportunity in the relevant product.</a:t>
          </a:r>
          <a:endParaRPr lang="en-US" sz="1100" b="1" i="0" baseline="0">
            <a:solidFill>
              <a:schemeClr val="dk1"/>
            </a:solidFill>
            <a:effectLst/>
            <a:latin typeface="+mn-lt"/>
            <a:ea typeface="+mn-ea"/>
            <a:cs typeface="+mn-cs"/>
          </a:endParaRPr>
        </a:p>
      </xdr:txBody>
    </xdr:sp>
    <xdr:clientData/>
  </xdr:twoCellAnchor>
  <xdr:twoCellAnchor>
    <xdr:from>
      <xdr:col>10</xdr:col>
      <xdr:colOff>967740</xdr:colOff>
      <xdr:row>10</xdr:row>
      <xdr:rowOff>175260</xdr:rowOff>
    </xdr:from>
    <xdr:to>
      <xdr:col>13</xdr:col>
      <xdr:colOff>327660</xdr:colOff>
      <xdr:row>22</xdr:row>
      <xdr:rowOff>15240</xdr:rowOff>
    </xdr:to>
    <xdr:sp macro="" textlink="">
      <xdr:nvSpPr>
        <xdr:cNvPr id="10" name="TextBox 9">
          <a:extLst>
            <a:ext uri="{FF2B5EF4-FFF2-40B4-BE49-F238E27FC236}">
              <a16:creationId xmlns:a16="http://schemas.microsoft.com/office/drawing/2014/main" id="{380AEFF6-7722-4CED-8B7B-D1B1093E9E97}"/>
            </a:ext>
          </a:extLst>
        </xdr:cNvPr>
        <xdr:cNvSpPr txBox="1"/>
      </xdr:nvSpPr>
      <xdr:spPr>
        <a:xfrm>
          <a:off x="10576560" y="2606040"/>
          <a:ext cx="2514600" cy="2034540"/>
        </a:xfrm>
        <a:prstGeom prst="rect">
          <a:avLst/>
        </a:prstGeom>
        <a:solidFill>
          <a:srgbClr val="FFFFCC"/>
        </a:solidFill>
        <a:ln w="12700" cmpd="sng">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n-lt"/>
              <a:ea typeface="+mn-ea"/>
              <a:cs typeface="+mn-cs"/>
            </a:rPr>
            <a:t>"Important: </a:t>
          </a:r>
          <a:r>
            <a:rPr lang="tr-TR" sz="1100" b="1" i="0">
              <a:solidFill>
                <a:schemeClr val="dk1"/>
              </a:solidFill>
              <a:effectLst/>
              <a:latin typeface="+mn-lt"/>
              <a:ea typeface="+mn-ea"/>
              <a:cs typeface="+mn-cs"/>
            </a:rPr>
            <a:t>Data list</a:t>
          </a:r>
          <a:r>
            <a:rPr lang="tr-TR" sz="1100" b="1" i="0" baseline="0">
              <a:solidFill>
                <a:schemeClr val="dk1"/>
              </a:solidFill>
              <a:effectLst/>
              <a:latin typeface="+mn-lt"/>
              <a:ea typeface="+mn-ea"/>
              <a:cs typeface="+mn-cs"/>
            </a:rPr>
            <a:t> validations in all pages use validating the data from the TermsConditions sheet. TermsConditions </a:t>
          </a:r>
          <a:r>
            <a:rPr lang="en-US" sz="1100" b="1" i="0">
              <a:solidFill>
                <a:schemeClr val="dk1"/>
              </a:solidFill>
              <a:effectLst/>
              <a:latin typeface="+mn-lt"/>
              <a:ea typeface="+mn-ea"/>
              <a:cs typeface="+mn-cs"/>
            </a:rPr>
            <a:t>sheet contains master data for validation lists and formulas. Changes made here will impact the entire workbook. If you add or remove items, please ensure you update the Data Validation settings on the corresponding sheets."</a:t>
          </a:r>
          <a:endParaRPr lang="en-US">
            <a:effectLst/>
          </a:endParaRPr>
        </a:p>
        <a:p>
          <a:endParaRPr lang="en-US" sz="1100"/>
        </a:p>
      </xdr:txBody>
    </xdr:sp>
    <xdr:clientData/>
  </xdr:twoCellAnchor>
  <xdr:twoCellAnchor>
    <xdr:from>
      <xdr:col>2</xdr:col>
      <xdr:colOff>228600</xdr:colOff>
      <xdr:row>10</xdr:row>
      <xdr:rowOff>60960</xdr:rowOff>
    </xdr:from>
    <xdr:to>
      <xdr:col>4</xdr:col>
      <xdr:colOff>175260</xdr:colOff>
      <xdr:row>11</xdr:row>
      <xdr:rowOff>30480</xdr:rowOff>
    </xdr:to>
    <xdr:cxnSp macro="">
      <xdr:nvCxnSpPr>
        <xdr:cNvPr id="12" name="Straight Arrow Connector 11">
          <a:extLst>
            <a:ext uri="{FF2B5EF4-FFF2-40B4-BE49-F238E27FC236}">
              <a16:creationId xmlns:a16="http://schemas.microsoft.com/office/drawing/2014/main" id="{25786AAA-E1B6-698E-E807-2F633E4A28EC}"/>
            </a:ext>
          </a:extLst>
        </xdr:cNvPr>
        <xdr:cNvCxnSpPr>
          <a:stCxn id="3" idx="2"/>
          <a:endCxn id="7" idx="0"/>
        </xdr:cNvCxnSpPr>
      </xdr:nvCxnSpPr>
      <xdr:spPr>
        <a:xfrm flipH="1">
          <a:off x="1424940" y="2491740"/>
          <a:ext cx="2049780" cy="152400"/>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5</xdr:col>
      <xdr:colOff>30480</xdr:colOff>
      <xdr:row>10</xdr:row>
      <xdr:rowOff>68580</xdr:rowOff>
    </xdr:from>
    <xdr:to>
      <xdr:col>6</xdr:col>
      <xdr:colOff>403860</xdr:colOff>
      <xdr:row>11</xdr:row>
      <xdr:rowOff>15240</xdr:rowOff>
    </xdr:to>
    <xdr:cxnSp macro="">
      <xdr:nvCxnSpPr>
        <xdr:cNvPr id="13" name="Straight Arrow Connector 12">
          <a:extLst>
            <a:ext uri="{FF2B5EF4-FFF2-40B4-BE49-F238E27FC236}">
              <a16:creationId xmlns:a16="http://schemas.microsoft.com/office/drawing/2014/main" id="{81EB5E8F-7B7D-49B0-902E-502188F94CD0}"/>
            </a:ext>
          </a:extLst>
        </xdr:cNvPr>
        <xdr:cNvCxnSpPr>
          <a:stCxn id="4" idx="2"/>
          <a:endCxn id="8" idx="0"/>
        </xdr:cNvCxnSpPr>
      </xdr:nvCxnSpPr>
      <xdr:spPr>
        <a:xfrm flipH="1">
          <a:off x="4381500" y="2499360"/>
          <a:ext cx="1424940" cy="129540"/>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8</xdr:col>
      <xdr:colOff>650055</xdr:colOff>
      <xdr:row>10</xdr:row>
      <xdr:rowOff>68580</xdr:rowOff>
    </xdr:from>
    <xdr:to>
      <xdr:col>8</xdr:col>
      <xdr:colOff>704850</xdr:colOff>
      <xdr:row>11</xdr:row>
      <xdr:rowOff>22860</xdr:rowOff>
    </xdr:to>
    <xdr:cxnSp macro="">
      <xdr:nvCxnSpPr>
        <xdr:cNvPr id="17" name="Straight Arrow Connector 16">
          <a:extLst>
            <a:ext uri="{FF2B5EF4-FFF2-40B4-BE49-F238E27FC236}">
              <a16:creationId xmlns:a16="http://schemas.microsoft.com/office/drawing/2014/main" id="{E87E3E36-5E7F-4DA5-9943-CA56BA72F530}"/>
            </a:ext>
          </a:extLst>
        </xdr:cNvPr>
        <xdr:cNvCxnSpPr>
          <a:stCxn id="6" idx="2"/>
          <a:endCxn id="9" idx="0"/>
        </xdr:cNvCxnSpPr>
      </xdr:nvCxnSpPr>
      <xdr:spPr>
        <a:xfrm flipH="1">
          <a:off x="8155755" y="2499360"/>
          <a:ext cx="54795" cy="137160"/>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Small%20business%20sales%20lead%20tracker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data"/>
      <sheetName val="Forecasted sales "/>
      <sheetName val="Monthly weighted forecast"/>
    </sheetNames>
    <sheetDataSet>
      <sheetData sheetId="0">
        <row r="3">
          <cell r="J3">
            <v>46119</v>
          </cell>
        </row>
      </sheetData>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EA7443-B17B-4373-BD8A-168CB5FC6609}">
  <dimension ref="B1:AA25"/>
  <sheetViews>
    <sheetView showGridLines="0" tabSelected="1" topLeftCell="B1" zoomScale="85" zoomScaleNormal="85" workbookViewId="0">
      <selection activeCell="B4" sqref="B4"/>
    </sheetView>
  </sheetViews>
  <sheetFormatPr defaultRowHeight="14.4" x14ac:dyDescent="0.3"/>
  <cols>
    <col min="1" max="1" width="1.5546875" customWidth="1"/>
    <col min="2" max="2" width="17.77734375" customWidth="1"/>
    <col min="3" max="14" width="8.44140625" customWidth="1"/>
    <col min="15" max="15" width="1.21875" customWidth="1"/>
    <col min="16" max="16" width="9.21875" customWidth="1"/>
    <col min="17" max="27" width="10.109375" customWidth="1"/>
  </cols>
  <sheetData>
    <row r="1" spans="2:27" ht="44.4" customHeight="1" x14ac:dyDescent="0.5">
      <c r="B1" s="21" t="s">
        <v>0</v>
      </c>
      <c r="C1" s="5"/>
      <c r="D1" s="1"/>
      <c r="E1" s="1"/>
      <c r="F1" s="1"/>
      <c r="G1" s="1"/>
      <c r="H1" s="1"/>
      <c r="I1" s="1"/>
      <c r="J1" s="1"/>
      <c r="K1" s="1"/>
      <c r="L1" s="1"/>
      <c r="M1" s="1"/>
      <c r="N1" s="2"/>
      <c r="O1" s="1"/>
      <c r="P1" s="32"/>
      <c r="Q1" s="1"/>
      <c r="R1" s="1"/>
      <c r="S1" s="1"/>
      <c r="T1" s="1"/>
      <c r="U1" s="1"/>
      <c r="V1" s="1"/>
      <c r="W1" s="32" t="s">
        <v>16</v>
      </c>
      <c r="X1" s="1"/>
      <c r="Y1" s="1"/>
      <c r="Z1" s="1"/>
      <c r="AA1" s="1"/>
    </row>
    <row r="2" spans="2:27" s="4" customFormat="1" ht="8.4" customHeight="1" x14ac:dyDescent="0.5">
      <c r="B2" s="22"/>
      <c r="C2" s="8"/>
      <c r="D2" s="3"/>
      <c r="E2" s="3"/>
      <c r="F2" s="3"/>
      <c r="G2" s="3"/>
      <c r="H2" s="3"/>
      <c r="I2" s="3"/>
      <c r="J2" s="3"/>
      <c r="K2" s="3"/>
      <c r="L2" s="3"/>
      <c r="M2" s="3"/>
      <c r="N2" s="9"/>
    </row>
    <row r="3" spans="2:27" s="4" customFormat="1" ht="22.2" customHeight="1" x14ac:dyDescent="0.3">
      <c r="B3" s="7"/>
      <c r="C3" s="26" t="s">
        <v>55</v>
      </c>
      <c r="D3" s="26"/>
      <c r="E3" s="26"/>
      <c r="F3" s="26"/>
      <c r="G3" s="26"/>
      <c r="H3" s="26"/>
      <c r="I3" s="26"/>
      <c r="J3" s="26"/>
      <c r="K3" s="26"/>
      <c r="L3" s="26"/>
      <c r="M3" s="26"/>
      <c r="N3" s="26"/>
      <c r="P3" s="26" t="s">
        <v>56</v>
      </c>
      <c r="Q3" s="26"/>
      <c r="R3" s="26"/>
      <c r="S3" s="26"/>
      <c r="T3" s="26"/>
      <c r="U3" s="26"/>
      <c r="V3" s="26"/>
      <c r="W3" s="26"/>
      <c r="X3" s="26"/>
      <c r="Y3" s="26"/>
      <c r="Z3" s="26"/>
      <c r="AA3" s="26"/>
    </row>
    <row r="4" spans="2:27" ht="46.8" customHeight="1" thickBot="1" x14ac:dyDescent="0.35">
      <c r="B4" s="23" t="s">
        <v>13</v>
      </c>
      <c r="C4" s="24" t="s">
        <v>41</v>
      </c>
      <c r="D4" s="24" t="s">
        <v>42</v>
      </c>
      <c r="E4" s="24" t="s">
        <v>43</v>
      </c>
      <c r="F4" s="24" t="s">
        <v>44</v>
      </c>
      <c r="G4" s="24" t="s">
        <v>45</v>
      </c>
      <c r="H4" s="24" t="s">
        <v>46</v>
      </c>
      <c r="I4" s="24" t="s">
        <v>47</v>
      </c>
      <c r="J4" s="24" t="s">
        <v>48</v>
      </c>
      <c r="K4" s="24" t="s">
        <v>49</v>
      </c>
      <c r="L4" s="24" t="s">
        <v>50</v>
      </c>
      <c r="M4" s="24" t="s">
        <v>51</v>
      </c>
      <c r="N4" s="24" t="s">
        <v>52</v>
      </c>
      <c r="P4" s="24" t="s">
        <v>41</v>
      </c>
      <c r="Q4" s="24" t="s">
        <v>42</v>
      </c>
      <c r="R4" s="24" t="s">
        <v>43</v>
      </c>
      <c r="S4" s="24" t="s">
        <v>44</v>
      </c>
      <c r="T4" s="24" t="s">
        <v>45</v>
      </c>
      <c r="U4" s="24" t="s">
        <v>46</v>
      </c>
      <c r="V4" s="24" t="s">
        <v>47</v>
      </c>
      <c r="W4" s="24" t="s">
        <v>48</v>
      </c>
      <c r="X4" s="24" t="s">
        <v>49</v>
      </c>
      <c r="Y4" s="24" t="s">
        <v>50</v>
      </c>
      <c r="Z4" s="24" t="s">
        <v>51</v>
      </c>
      <c r="AA4" s="24" t="s">
        <v>52</v>
      </c>
    </row>
    <row r="5" spans="2:27" s="20" customFormat="1" thickTop="1" thickBot="1" x14ac:dyDescent="0.3">
      <c r="B5" s="18" t="s">
        <v>17</v>
      </c>
      <c r="C5" s="25">
        <f>'Pipeline Overview'!C4</f>
        <v>20000</v>
      </c>
      <c r="D5" s="25">
        <f>'Pipeline Overview'!D4</f>
        <v>0</v>
      </c>
      <c r="E5" s="25">
        <f>'Pipeline Overview'!E4</f>
        <v>0</v>
      </c>
      <c r="F5" s="25">
        <f>'Pipeline Overview'!F4</f>
        <v>0</v>
      </c>
      <c r="G5" s="25">
        <f>'Pipeline Overview'!G4</f>
        <v>0</v>
      </c>
      <c r="H5" s="25">
        <f>'Pipeline Overview'!H4</f>
        <v>0</v>
      </c>
      <c r="I5" s="25">
        <f>'Pipeline Overview'!I4</f>
        <v>0</v>
      </c>
      <c r="J5" s="25">
        <f>'Pipeline Overview'!J4</f>
        <v>0</v>
      </c>
      <c r="K5" s="25">
        <f>'Pipeline Overview'!K4</f>
        <v>0</v>
      </c>
      <c r="L5" s="25">
        <f>'Pipeline Overview'!L4</f>
        <v>0</v>
      </c>
      <c r="M5" s="25">
        <f>'Pipeline Overview'!M4</f>
        <v>0</v>
      </c>
      <c r="N5" s="25">
        <f>'Pipeline Overview'!N4</f>
        <v>0</v>
      </c>
      <c r="P5" s="25">
        <f>SUMIFS('Pipeline Management'!$J:$J, 'Pipeline Management'!$B:$B, $B5, 'Pipeline Management'!$K:$K, P$4)</f>
        <v>0</v>
      </c>
      <c r="Q5" s="25">
        <f>SUMIFS('Pipeline Management'!$J:$J, 'Pipeline Management'!$B:$B, $B5, 'Pipeline Management'!$K:$K, Q$4)</f>
        <v>0</v>
      </c>
      <c r="R5" s="25">
        <f>SUMIFS('Pipeline Management'!$J:$J, 'Pipeline Management'!$B:$B, $B5, 'Pipeline Management'!$K:$K, R$4)</f>
        <v>4000</v>
      </c>
      <c r="S5" s="25">
        <f>SUMIFS('Pipeline Management'!$J:$J, 'Pipeline Management'!$B:$B, $B5, 'Pipeline Management'!$K:$K, S$4)</f>
        <v>0</v>
      </c>
      <c r="T5" s="25">
        <f>SUMIFS('Pipeline Management'!$J:$J, 'Pipeline Management'!$B:$B, $B5, 'Pipeline Management'!$K:$K, T$4)</f>
        <v>0</v>
      </c>
      <c r="U5" s="25">
        <f>SUMIFS('Pipeline Management'!$J:$J, 'Pipeline Management'!$B:$B, $B5, 'Pipeline Management'!$K:$K, U$4)</f>
        <v>0</v>
      </c>
      <c r="V5" s="25">
        <f>SUMIFS('Pipeline Management'!$J:$J, 'Pipeline Management'!$B:$B, $B5, 'Pipeline Management'!$K:$K, V$4)</f>
        <v>0</v>
      </c>
      <c r="W5" s="25">
        <f>SUMIFS('Pipeline Management'!$J:$J, 'Pipeline Management'!$B:$B, $B5, 'Pipeline Management'!$K:$K, W$4)</f>
        <v>0</v>
      </c>
      <c r="X5" s="25">
        <f>SUMIFS('Pipeline Management'!$J:$J, 'Pipeline Management'!$B:$B, $B5, 'Pipeline Management'!$K:$K, X$4)</f>
        <v>0</v>
      </c>
      <c r="Y5" s="25">
        <f>SUMIFS('Pipeline Management'!$J:$J, 'Pipeline Management'!$B:$B, $B5, 'Pipeline Management'!$K:$K, Y$4)</f>
        <v>0</v>
      </c>
      <c r="Z5" s="25">
        <f>SUMIFS('Pipeline Management'!$J:$J, 'Pipeline Management'!$B:$B, $B5, 'Pipeline Management'!$K:$K, Z$4)</f>
        <v>0</v>
      </c>
      <c r="AA5" s="25">
        <f>SUMIFS('Pipeline Management'!$J:$J, 'Pipeline Management'!$B:$B, $B5, 'Pipeline Management'!$K:$K, AA$4)</f>
        <v>0</v>
      </c>
    </row>
    <row r="6" spans="2:27" ht="16.2" customHeight="1" thickTop="1" thickBot="1" x14ac:dyDescent="0.35">
      <c r="B6" s="18" t="s">
        <v>32</v>
      </c>
      <c r="C6" s="25">
        <f>'Pipeline Overview'!C5</f>
        <v>0</v>
      </c>
      <c r="D6" s="25">
        <f>'Pipeline Overview'!D5</f>
        <v>30000</v>
      </c>
      <c r="E6" s="25">
        <f>'Pipeline Overview'!E5</f>
        <v>0</v>
      </c>
      <c r="F6" s="25">
        <f>'Pipeline Overview'!F5</f>
        <v>0</v>
      </c>
      <c r="G6" s="25">
        <f>'Pipeline Overview'!G5</f>
        <v>0</v>
      </c>
      <c r="H6" s="25">
        <f>'Pipeline Overview'!H5</f>
        <v>0</v>
      </c>
      <c r="I6" s="25">
        <f>'Pipeline Overview'!I5</f>
        <v>0</v>
      </c>
      <c r="J6" s="25">
        <f>'Pipeline Overview'!J5</f>
        <v>0</v>
      </c>
      <c r="K6" s="25">
        <f>'Pipeline Overview'!K5</f>
        <v>0</v>
      </c>
      <c r="L6" s="25">
        <f>'Pipeline Overview'!L5</f>
        <v>0</v>
      </c>
      <c r="M6" s="25">
        <f>'Pipeline Overview'!M5</f>
        <v>0</v>
      </c>
      <c r="N6" s="25">
        <f>'Pipeline Overview'!N5</f>
        <v>0</v>
      </c>
      <c r="P6" s="25">
        <f>SUMIFS('Pipeline Management'!$J:$J, 'Pipeline Management'!$B:$B, $B6, 'Pipeline Management'!$K:$K, P$4)</f>
        <v>0</v>
      </c>
      <c r="Q6" s="25">
        <f>SUMIFS('Pipeline Management'!$J:$J, 'Pipeline Management'!$B:$B, $B6, 'Pipeline Management'!$K:$K, Q$4)</f>
        <v>0</v>
      </c>
      <c r="R6" s="25">
        <f>SUMIFS('Pipeline Management'!$J:$J, 'Pipeline Management'!$B:$B, $B6, 'Pipeline Management'!$K:$K, R$4)</f>
        <v>0</v>
      </c>
      <c r="S6" s="25">
        <f>SUMIFS('Pipeline Management'!$J:$J, 'Pipeline Management'!$B:$B, $B6, 'Pipeline Management'!$K:$K, S$4)</f>
        <v>0</v>
      </c>
      <c r="T6" s="25">
        <f>SUMIFS('Pipeline Management'!$J:$J, 'Pipeline Management'!$B:$B, $B6, 'Pipeline Management'!$K:$K, T$4)</f>
        <v>0</v>
      </c>
      <c r="U6" s="25">
        <f>SUMIFS('Pipeline Management'!$J:$J, 'Pipeline Management'!$B:$B, $B6, 'Pipeline Management'!$K:$K, U$4)</f>
        <v>12000</v>
      </c>
      <c r="V6" s="25">
        <f>SUMIFS('Pipeline Management'!$J:$J, 'Pipeline Management'!$B:$B, $B6, 'Pipeline Management'!$K:$K, V$4)</f>
        <v>0</v>
      </c>
      <c r="W6" s="25">
        <f>SUMIFS('Pipeline Management'!$J:$J, 'Pipeline Management'!$B:$B, $B6, 'Pipeline Management'!$K:$K, W$4)</f>
        <v>0</v>
      </c>
      <c r="X6" s="25">
        <f>SUMIFS('Pipeline Management'!$J:$J, 'Pipeline Management'!$B:$B, $B6, 'Pipeline Management'!$K:$K, X$4)</f>
        <v>0</v>
      </c>
      <c r="Y6" s="25">
        <f>SUMIFS('Pipeline Management'!$J:$J, 'Pipeline Management'!$B:$B, $B6, 'Pipeline Management'!$K:$K, Y$4)</f>
        <v>0</v>
      </c>
      <c r="Z6" s="25">
        <f>SUMIFS('Pipeline Management'!$J:$J, 'Pipeline Management'!$B:$B, $B6, 'Pipeline Management'!$K:$K, Z$4)</f>
        <v>0</v>
      </c>
      <c r="AA6" s="25">
        <f>SUMIFS('Pipeline Management'!$J:$J, 'Pipeline Management'!$B:$B, $B6, 'Pipeline Management'!$K:$K, AA$4)</f>
        <v>0</v>
      </c>
    </row>
    <row r="7" spans="2:27" ht="16.2" customHeight="1" thickTop="1" thickBot="1" x14ac:dyDescent="0.35">
      <c r="B7" s="18" t="s">
        <v>33</v>
      </c>
      <c r="C7" s="25">
        <f>'Pipeline Overview'!C6</f>
        <v>55000</v>
      </c>
      <c r="D7" s="25">
        <f>'Pipeline Overview'!D6</f>
        <v>0</v>
      </c>
      <c r="E7" s="25">
        <f>'Pipeline Overview'!E6</f>
        <v>0</v>
      </c>
      <c r="F7" s="25">
        <f>'Pipeline Overview'!F6</f>
        <v>0</v>
      </c>
      <c r="G7" s="25">
        <f>'Pipeline Overview'!G6</f>
        <v>0</v>
      </c>
      <c r="H7" s="25">
        <f>'Pipeline Overview'!H6</f>
        <v>0</v>
      </c>
      <c r="I7" s="25">
        <f>'Pipeline Overview'!I6</f>
        <v>0</v>
      </c>
      <c r="J7" s="25">
        <f>'Pipeline Overview'!J6</f>
        <v>0</v>
      </c>
      <c r="K7" s="25">
        <f>'Pipeline Overview'!K6</f>
        <v>0</v>
      </c>
      <c r="L7" s="25">
        <f>'Pipeline Overview'!L6</f>
        <v>0</v>
      </c>
      <c r="M7" s="25">
        <f>'Pipeline Overview'!M6</f>
        <v>0</v>
      </c>
      <c r="N7" s="25">
        <f>'Pipeline Overview'!N6</f>
        <v>0</v>
      </c>
      <c r="P7" s="25">
        <f>SUMIFS('Pipeline Management'!$J:$J, 'Pipeline Management'!$B:$B, $B7, 'Pipeline Management'!$K:$K, P$4)</f>
        <v>0</v>
      </c>
      <c r="Q7" s="25">
        <f>SUMIFS('Pipeline Management'!$J:$J, 'Pipeline Management'!$B:$B, $B7, 'Pipeline Management'!$K:$K, Q$4)</f>
        <v>0</v>
      </c>
      <c r="R7" s="25">
        <f>SUMIFS('Pipeline Management'!$J:$J, 'Pipeline Management'!$B:$B, $B7, 'Pipeline Management'!$K:$K, R$4)</f>
        <v>33000</v>
      </c>
      <c r="S7" s="25">
        <f>SUMIFS('Pipeline Management'!$J:$J, 'Pipeline Management'!$B:$B, $B7, 'Pipeline Management'!$K:$K, S$4)</f>
        <v>0</v>
      </c>
      <c r="T7" s="25">
        <f>SUMIFS('Pipeline Management'!$J:$J, 'Pipeline Management'!$B:$B, $B7, 'Pipeline Management'!$K:$K, T$4)</f>
        <v>0</v>
      </c>
      <c r="U7" s="25">
        <f>SUMIFS('Pipeline Management'!$J:$J, 'Pipeline Management'!$B:$B, $B7, 'Pipeline Management'!$K:$K, U$4)</f>
        <v>0</v>
      </c>
      <c r="V7" s="25">
        <f>SUMIFS('Pipeline Management'!$J:$J, 'Pipeline Management'!$B:$B, $B7, 'Pipeline Management'!$K:$K, V$4)</f>
        <v>0</v>
      </c>
      <c r="W7" s="25">
        <f>SUMIFS('Pipeline Management'!$J:$J, 'Pipeline Management'!$B:$B, $B7, 'Pipeline Management'!$K:$K, W$4)</f>
        <v>0</v>
      </c>
      <c r="X7" s="25">
        <f>SUMIFS('Pipeline Management'!$J:$J, 'Pipeline Management'!$B:$B, $B7, 'Pipeline Management'!$K:$K, X$4)</f>
        <v>0</v>
      </c>
      <c r="Y7" s="25">
        <f>SUMIFS('Pipeline Management'!$J:$J, 'Pipeline Management'!$B:$B, $B7, 'Pipeline Management'!$K:$K, Y$4)</f>
        <v>0</v>
      </c>
      <c r="Z7" s="25">
        <f>SUMIFS('Pipeline Management'!$J:$J, 'Pipeline Management'!$B:$B, $B7, 'Pipeline Management'!$K:$K, Z$4)</f>
        <v>0</v>
      </c>
      <c r="AA7" s="25">
        <f>SUMIFS('Pipeline Management'!$J:$J, 'Pipeline Management'!$B:$B, $B7, 'Pipeline Management'!$K:$K, AA$4)</f>
        <v>0</v>
      </c>
    </row>
    <row r="8" spans="2:27" ht="16.2" customHeight="1" thickTop="1" thickBot="1" x14ac:dyDescent="0.35">
      <c r="B8" s="18" t="s">
        <v>34</v>
      </c>
      <c r="C8" s="25">
        <f>'Pipeline Overview'!C7</f>
        <v>0</v>
      </c>
      <c r="D8" s="25">
        <f>'Pipeline Overview'!D7</f>
        <v>0</v>
      </c>
      <c r="E8" s="25">
        <f>'Pipeline Overview'!E7</f>
        <v>22000</v>
      </c>
      <c r="F8" s="25">
        <f>'Pipeline Overview'!F7</f>
        <v>0</v>
      </c>
      <c r="G8" s="25">
        <f>'Pipeline Overview'!G7</f>
        <v>0</v>
      </c>
      <c r="H8" s="25">
        <f>'Pipeline Overview'!H7</f>
        <v>0</v>
      </c>
      <c r="I8" s="25">
        <f>'Pipeline Overview'!I7</f>
        <v>0</v>
      </c>
      <c r="J8" s="25">
        <f>'Pipeline Overview'!J7</f>
        <v>0</v>
      </c>
      <c r="K8" s="25">
        <f>'Pipeline Overview'!K7</f>
        <v>0</v>
      </c>
      <c r="L8" s="25">
        <f>'Pipeline Overview'!L7</f>
        <v>0</v>
      </c>
      <c r="M8" s="25">
        <f>'Pipeline Overview'!M7</f>
        <v>0</v>
      </c>
      <c r="N8" s="25">
        <f>'Pipeline Overview'!N7</f>
        <v>0</v>
      </c>
      <c r="P8" s="25">
        <f>SUMIFS('Pipeline Management'!$J:$J, 'Pipeline Management'!$B:$B, $B8, 'Pipeline Management'!$K:$K, P$4)</f>
        <v>0</v>
      </c>
      <c r="Q8" s="25">
        <f>SUMIFS('Pipeline Management'!$J:$J, 'Pipeline Management'!$B:$B, $B8, 'Pipeline Management'!$K:$K, Q$4)</f>
        <v>0</v>
      </c>
      <c r="R8" s="25">
        <f>SUMIFS('Pipeline Management'!$J:$J, 'Pipeline Management'!$B:$B, $B8, 'Pipeline Management'!$K:$K, R$4)</f>
        <v>0</v>
      </c>
      <c r="S8" s="25">
        <f>SUMIFS('Pipeline Management'!$J:$J, 'Pipeline Management'!$B:$B, $B8, 'Pipeline Management'!$K:$K, S$4)</f>
        <v>0</v>
      </c>
      <c r="T8" s="25">
        <f>SUMIFS('Pipeline Management'!$J:$J, 'Pipeline Management'!$B:$B, $B8, 'Pipeline Management'!$K:$K, T$4)</f>
        <v>0</v>
      </c>
      <c r="U8" s="25">
        <f>SUMIFS('Pipeline Management'!$J:$J, 'Pipeline Management'!$B:$B, $B8, 'Pipeline Management'!$K:$K, U$4)</f>
        <v>17600</v>
      </c>
      <c r="V8" s="25">
        <f>SUMIFS('Pipeline Management'!$J:$J, 'Pipeline Management'!$B:$B, $B8, 'Pipeline Management'!$K:$K, V$4)</f>
        <v>0</v>
      </c>
      <c r="W8" s="25">
        <f>SUMIFS('Pipeline Management'!$J:$J, 'Pipeline Management'!$B:$B, $B8, 'Pipeline Management'!$K:$K, W$4)</f>
        <v>0</v>
      </c>
      <c r="X8" s="25">
        <f>SUMIFS('Pipeline Management'!$J:$J, 'Pipeline Management'!$B:$B, $B8, 'Pipeline Management'!$K:$K, X$4)</f>
        <v>0</v>
      </c>
      <c r="Y8" s="25">
        <f>SUMIFS('Pipeline Management'!$J:$J, 'Pipeline Management'!$B:$B, $B8, 'Pipeline Management'!$K:$K, Y$4)</f>
        <v>0</v>
      </c>
      <c r="Z8" s="25">
        <f>SUMIFS('Pipeline Management'!$J:$J, 'Pipeline Management'!$B:$B, $B8, 'Pipeline Management'!$K:$K, Z$4)</f>
        <v>0</v>
      </c>
      <c r="AA8" s="25">
        <f>SUMIFS('Pipeline Management'!$J:$J, 'Pipeline Management'!$B:$B, $B8, 'Pipeline Management'!$K:$K, AA$4)</f>
        <v>0</v>
      </c>
    </row>
    <row r="9" spans="2:27" ht="16.2" customHeight="1" thickTop="1" thickBot="1" x14ac:dyDescent="0.35">
      <c r="B9" s="18" t="s">
        <v>35</v>
      </c>
      <c r="C9" s="25">
        <f>'Pipeline Overview'!C8</f>
        <v>0</v>
      </c>
      <c r="D9" s="25">
        <f>'Pipeline Overview'!D8</f>
        <v>0</v>
      </c>
      <c r="E9" s="25">
        <f>'Pipeline Overview'!E8</f>
        <v>0</v>
      </c>
      <c r="F9" s="25">
        <f>'Pipeline Overview'!F8</f>
        <v>0</v>
      </c>
      <c r="G9" s="25">
        <f>'Pipeline Overview'!G8</f>
        <v>0</v>
      </c>
      <c r="H9" s="25">
        <f>'Pipeline Overview'!H8</f>
        <v>0</v>
      </c>
      <c r="I9" s="25">
        <f>'Pipeline Overview'!I8</f>
        <v>0</v>
      </c>
      <c r="J9" s="25">
        <f>'Pipeline Overview'!J8</f>
        <v>0</v>
      </c>
      <c r="K9" s="25">
        <f>'Pipeline Overview'!K8</f>
        <v>0</v>
      </c>
      <c r="L9" s="25">
        <f>'Pipeline Overview'!L8</f>
        <v>0</v>
      </c>
      <c r="M9" s="25">
        <f>'Pipeline Overview'!M8</f>
        <v>0</v>
      </c>
      <c r="N9" s="25">
        <f>'Pipeline Overview'!N8</f>
        <v>0</v>
      </c>
      <c r="P9" s="25">
        <f>SUMIFS('Pipeline Management'!$J:$J, 'Pipeline Management'!$B:$B, $B9, 'Pipeline Management'!$K:$K, P$4)</f>
        <v>0</v>
      </c>
      <c r="Q9" s="25">
        <f>SUMIFS('Pipeline Management'!$J:$J, 'Pipeline Management'!$B:$B, $B9, 'Pipeline Management'!$K:$K, Q$4)</f>
        <v>0</v>
      </c>
      <c r="R9" s="25">
        <f>SUMIFS('Pipeline Management'!$J:$J, 'Pipeline Management'!$B:$B, $B9, 'Pipeline Management'!$K:$K, R$4)</f>
        <v>0</v>
      </c>
      <c r="S9" s="25">
        <f>SUMIFS('Pipeline Management'!$J:$J, 'Pipeline Management'!$B:$B, $B9, 'Pipeline Management'!$K:$K, S$4)</f>
        <v>0</v>
      </c>
      <c r="T9" s="25">
        <f>SUMIFS('Pipeline Management'!$J:$J, 'Pipeline Management'!$B:$B, $B9, 'Pipeline Management'!$K:$K, T$4)</f>
        <v>0</v>
      </c>
      <c r="U9" s="25">
        <f>SUMIFS('Pipeline Management'!$J:$J, 'Pipeline Management'!$B:$B, $B9, 'Pipeline Management'!$K:$K, U$4)</f>
        <v>0</v>
      </c>
      <c r="V9" s="25">
        <f>SUMIFS('Pipeline Management'!$J:$J, 'Pipeline Management'!$B:$B, $B9, 'Pipeline Management'!$K:$K, V$4)</f>
        <v>0</v>
      </c>
      <c r="W9" s="25">
        <f>SUMIFS('Pipeline Management'!$J:$J, 'Pipeline Management'!$B:$B, $B9, 'Pipeline Management'!$K:$K, W$4)</f>
        <v>0</v>
      </c>
      <c r="X9" s="25">
        <f>SUMIFS('Pipeline Management'!$J:$J, 'Pipeline Management'!$B:$B, $B9, 'Pipeline Management'!$K:$K, X$4)</f>
        <v>0</v>
      </c>
      <c r="Y9" s="25">
        <f>SUMIFS('Pipeline Management'!$J:$J, 'Pipeline Management'!$B:$B, $B9, 'Pipeline Management'!$K:$K, Y$4)</f>
        <v>0</v>
      </c>
      <c r="Z9" s="25">
        <f>SUMIFS('Pipeline Management'!$J:$J, 'Pipeline Management'!$B:$B, $B9, 'Pipeline Management'!$K:$K, Z$4)</f>
        <v>0</v>
      </c>
      <c r="AA9" s="25">
        <f>SUMIFS('Pipeline Management'!$J:$J, 'Pipeline Management'!$B:$B, $B9, 'Pipeline Management'!$K:$K, AA$4)</f>
        <v>0</v>
      </c>
    </row>
    <row r="10" spans="2:27" ht="16.2" customHeight="1" thickTop="1" thickBot="1" x14ac:dyDescent="0.35">
      <c r="B10" s="18" t="s">
        <v>35</v>
      </c>
      <c r="C10" s="25">
        <f>'Pipeline Overview'!C9</f>
        <v>0</v>
      </c>
      <c r="D10" s="25">
        <f>'Pipeline Overview'!D9</f>
        <v>0</v>
      </c>
      <c r="E10" s="25">
        <f>'Pipeline Overview'!E9</f>
        <v>0</v>
      </c>
      <c r="F10" s="25">
        <f>'Pipeline Overview'!F9</f>
        <v>0</v>
      </c>
      <c r="G10" s="25">
        <f>'Pipeline Overview'!G9</f>
        <v>0</v>
      </c>
      <c r="H10" s="25">
        <f>'Pipeline Overview'!H9</f>
        <v>0</v>
      </c>
      <c r="I10" s="25">
        <f>'Pipeline Overview'!I9</f>
        <v>0</v>
      </c>
      <c r="J10" s="25">
        <f>'Pipeline Overview'!J9</f>
        <v>0</v>
      </c>
      <c r="K10" s="25">
        <f>'Pipeline Overview'!K9</f>
        <v>0</v>
      </c>
      <c r="L10" s="25">
        <f>'Pipeline Overview'!L9</f>
        <v>0</v>
      </c>
      <c r="M10" s="25">
        <f>'Pipeline Overview'!M9</f>
        <v>0</v>
      </c>
      <c r="N10" s="25">
        <f>'Pipeline Overview'!N9</f>
        <v>0</v>
      </c>
      <c r="P10" s="25">
        <f>SUMIFS('Pipeline Management'!$J:$J, 'Pipeline Management'!$B:$B, $B10, 'Pipeline Management'!$K:$K, P$4)</f>
        <v>0</v>
      </c>
      <c r="Q10" s="25">
        <f>SUMIFS('Pipeline Management'!$J:$J, 'Pipeline Management'!$B:$B, $B10, 'Pipeline Management'!$K:$K, Q$4)</f>
        <v>0</v>
      </c>
      <c r="R10" s="25">
        <f>SUMIFS('Pipeline Management'!$J:$J, 'Pipeline Management'!$B:$B, $B10, 'Pipeline Management'!$K:$K, R$4)</f>
        <v>0</v>
      </c>
      <c r="S10" s="25">
        <f>SUMIFS('Pipeline Management'!$J:$J, 'Pipeline Management'!$B:$B, $B10, 'Pipeline Management'!$K:$K, S$4)</f>
        <v>0</v>
      </c>
      <c r="T10" s="25">
        <f>SUMIFS('Pipeline Management'!$J:$J, 'Pipeline Management'!$B:$B, $B10, 'Pipeline Management'!$K:$K, T$4)</f>
        <v>0</v>
      </c>
      <c r="U10" s="25">
        <f>SUMIFS('Pipeline Management'!$J:$J, 'Pipeline Management'!$B:$B, $B10, 'Pipeline Management'!$K:$K, U$4)</f>
        <v>0</v>
      </c>
      <c r="V10" s="25">
        <f>SUMIFS('Pipeline Management'!$J:$J, 'Pipeline Management'!$B:$B, $B10, 'Pipeline Management'!$K:$K, V$4)</f>
        <v>0</v>
      </c>
      <c r="W10" s="25">
        <f>SUMIFS('Pipeline Management'!$J:$J, 'Pipeline Management'!$B:$B, $B10, 'Pipeline Management'!$K:$K, W$4)</f>
        <v>0</v>
      </c>
      <c r="X10" s="25">
        <f>SUMIFS('Pipeline Management'!$J:$J, 'Pipeline Management'!$B:$B, $B10, 'Pipeline Management'!$K:$K, X$4)</f>
        <v>0</v>
      </c>
      <c r="Y10" s="25">
        <f>SUMIFS('Pipeline Management'!$J:$J, 'Pipeline Management'!$B:$B, $B10, 'Pipeline Management'!$K:$K, Y$4)</f>
        <v>0</v>
      </c>
      <c r="Z10" s="25">
        <f>SUMIFS('Pipeline Management'!$J:$J, 'Pipeline Management'!$B:$B, $B10, 'Pipeline Management'!$K:$K, Z$4)</f>
        <v>0</v>
      </c>
      <c r="AA10" s="25">
        <f>SUMIFS('Pipeline Management'!$J:$J, 'Pipeline Management'!$B:$B, $B10, 'Pipeline Management'!$K:$K, AA$4)</f>
        <v>0</v>
      </c>
    </row>
    <row r="11" spans="2:27" ht="16.2" customHeight="1" thickTop="1" thickBot="1" x14ac:dyDescent="0.35">
      <c r="B11" s="18" t="s">
        <v>35</v>
      </c>
      <c r="C11" s="25">
        <f>'Pipeline Overview'!C10</f>
        <v>0</v>
      </c>
      <c r="D11" s="25">
        <f>'Pipeline Overview'!D10</f>
        <v>0</v>
      </c>
      <c r="E11" s="25">
        <f>'Pipeline Overview'!E10</f>
        <v>0</v>
      </c>
      <c r="F11" s="25">
        <f>'Pipeline Overview'!F10</f>
        <v>0</v>
      </c>
      <c r="G11" s="25">
        <f>'Pipeline Overview'!G10</f>
        <v>0</v>
      </c>
      <c r="H11" s="25">
        <f>'Pipeline Overview'!H10</f>
        <v>0</v>
      </c>
      <c r="I11" s="25">
        <f>'Pipeline Overview'!I10</f>
        <v>0</v>
      </c>
      <c r="J11" s="25">
        <f>'Pipeline Overview'!J10</f>
        <v>0</v>
      </c>
      <c r="K11" s="25">
        <f>'Pipeline Overview'!K10</f>
        <v>0</v>
      </c>
      <c r="L11" s="25">
        <f>'Pipeline Overview'!L10</f>
        <v>0</v>
      </c>
      <c r="M11" s="25">
        <f>'Pipeline Overview'!M10</f>
        <v>0</v>
      </c>
      <c r="N11" s="25">
        <f>'Pipeline Overview'!N10</f>
        <v>0</v>
      </c>
      <c r="P11" s="25">
        <f>SUMIFS('Pipeline Management'!$J:$J, 'Pipeline Management'!$B:$B, $B11, 'Pipeline Management'!$K:$K, P$4)</f>
        <v>0</v>
      </c>
      <c r="Q11" s="25">
        <f>SUMIFS('Pipeline Management'!$J:$J, 'Pipeline Management'!$B:$B, $B11, 'Pipeline Management'!$K:$K, Q$4)</f>
        <v>0</v>
      </c>
      <c r="R11" s="25">
        <f>SUMIFS('Pipeline Management'!$J:$J, 'Pipeline Management'!$B:$B, $B11, 'Pipeline Management'!$K:$K, R$4)</f>
        <v>0</v>
      </c>
      <c r="S11" s="25">
        <f>SUMIFS('Pipeline Management'!$J:$J, 'Pipeline Management'!$B:$B, $B11, 'Pipeline Management'!$K:$K, S$4)</f>
        <v>0</v>
      </c>
      <c r="T11" s="25">
        <f>SUMIFS('Pipeline Management'!$J:$J, 'Pipeline Management'!$B:$B, $B11, 'Pipeline Management'!$K:$K, T$4)</f>
        <v>0</v>
      </c>
      <c r="U11" s="25">
        <f>SUMIFS('Pipeline Management'!$J:$J, 'Pipeline Management'!$B:$B, $B11, 'Pipeline Management'!$K:$K, U$4)</f>
        <v>0</v>
      </c>
      <c r="V11" s="25">
        <f>SUMIFS('Pipeline Management'!$J:$J, 'Pipeline Management'!$B:$B, $B11, 'Pipeline Management'!$K:$K, V$4)</f>
        <v>0</v>
      </c>
      <c r="W11" s="25">
        <f>SUMIFS('Pipeline Management'!$J:$J, 'Pipeline Management'!$B:$B, $B11, 'Pipeline Management'!$K:$K, W$4)</f>
        <v>0</v>
      </c>
      <c r="X11" s="25">
        <f>SUMIFS('Pipeline Management'!$J:$J, 'Pipeline Management'!$B:$B, $B11, 'Pipeline Management'!$K:$K, X$4)</f>
        <v>0</v>
      </c>
      <c r="Y11" s="25">
        <f>SUMIFS('Pipeline Management'!$J:$J, 'Pipeline Management'!$B:$B, $B11, 'Pipeline Management'!$K:$K, Y$4)</f>
        <v>0</v>
      </c>
      <c r="Z11" s="25">
        <f>SUMIFS('Pipeline Management'!$J:$J, 'Pipeline Management'!$B:$B, $B11, 'Pipeline Management'!$K:$K, Z$4)</f>
        <v>0</v>
      </c>
      <c r="AA11" s="25">
        <f>SUMIFS('Pipeline Management'!$J:$J, 'Pipeline Management'!$B:$B, $B11, 'Pipeline Management'!$K:$K, AA$4)</f>
        <v>0</v>
      </c>
    </row>
    <row r="12" spans="2:27" ht="16.2" customHeight="1" thickTop="1" thickBot="1" x14ac:dyDescent="0.35">
      <c r="B12" s="18" t="s">
        <v>35</v>
      </c>
      <c r="C12" s="25">
        <f>'Pipeline Overview'!C11</f>
        <v>0</v>
      </c>
      <c r="D12" s="25">
        <f>'Pipeline Overview'!D11</f>
        <v>0</v>
      </c>
      <c r="E12" s="25">
        <f>'Pipeline Overview'!E11</f>
        <v>0</v>
      </c>
      <c r="F12" s="25">
        <f>'Pipeline Overview'!F11</f>
        <v>0</v>
      </c>
      <c r="G12" s="25">
        <f>'Pipeline Overview'!G11</f>
        <v>0</v>
      </c>
      <c r="H12" s="25">
        <f>'Pipeline Overview'!H11</f>
        <v>0</v>
      </c>
      <c r="I12" s="25">
        <f>'Pipeline Overview'!I11</f>
        <v>0</v>
      </c>
      <c r="J12" s="25">
        <f>'Pipeline Overview'!J11</f>
        <v>0</v>
      </c>
      <c r="K12" s="25">
        <f>'Pipeline Overview'!K11</f>
        <v>0</v>
      </c>
      <c r="L12" s="25">
        <f>'Pipeline Overview'!L11</f>
        <v>0</v>
      </c>
      <c r="M12" s="25">
        <f>'Pipeline Overview'!M11</f>
        <v>0</v>
      </c>
      <c r="N12" s="25">
        <f>'Pipeline Overview'!N11</f>
        <v>0</v>
      </c>
      <c r="P12" s="25">
        <f>SUMIFS('Pipeline Management'!$J:$J, 'Pipeline Management'!$B:$B, $B12, 'Pipeline Management'!$K:$K, P$4)</f>
        <v>0</v>
      </c>
      <c r="Q12" s="25">
        <f>SUMIFS('Pipeline Management'!$J:$J, 'Pipeline Management'!$B:$B, $B12, 'Pipeline Management'!$K:$K, Q$4)</f>
        <v>0</v>
      </c>
      <c r="R12" s="25">
        <f>SUMIFS('Pipeline Management'!$J:$J, 'Pipeline Management'!$B:$B, $B12, 'Pipeline Management'!$K:$K, R$4)</f>
        <v>0</v>
      </c>
      <c r="S12" s="25">
        <f>SUMIFS('Pipeline Management'!$J:$J, 'Pipeline Management'!$B:$B, $B12, 'Pipeline Management'!$K:$K, S$4)</f>
        <v>0</v>
      </c>
      <c r="T12" s="25">
        <f>SUMIFS('Pipeline Management'!$J:$J, 'Pipeline Management'!$B:$B, $B12, 'Pipeline Management'!$K:$K, T$4)</f>
        <v>0</v>
      </c>
      <c r="U12" s="25">
        <f>SUMIFS('Pipeline Management'!$J:$J, 'Pipeline Management'!$B:$B, $B12, 'Pipeline Management'!$K:$K, U$4)</f>
        <v>0</v>
      </c>
      <c r="V12" s="25">
        <f>SUMIFS('Pipeline Management'!$J:$J, 'Pipeline Management'!$B:$B, $B12, 'Pipeline Management'!$K:$K, V$4)</f>
        <v>0</v>
      </c>
      <c r="W12" s="25">
        <f>SUMIFS('Pipeline Management'!$J:$J, 'Pipeline Management'!$B:$B, $B12, 'Pipeline Management'!$K:$K, W$4)</f>
        <v>0</v>
      </c>
      <c r="X12" s="25">
        <f>SUMIFS('Pipeline Management'!$J:$J, 'Pipeline Management'!$B:$B, $B12, 'Pipeline Management'!$K:$K, X$4)</f>
        <v>0</v>
      </c>
      <c r="Y12" s="25">
        <f>SUMIFS('Pipeline Management'!$J:$J, 'Pipeline Management'!$B:$B, $B12, 'Pipeline Management'!$K:$K, Y$4)</f>
        <v>0</v>
      </c>
      <c r="Z12" s="25">
        <f>SUMIFS('Pipeline Management'!$J:$J, 'Pipeline Management'!$B:$B, $B12, 'Pipeline Management'!$K:$K, Z$4)</f>
        <v>0</v>
      </c>
      <c r="AA12" s="25">
        <f>SUMIFS('Pipeline Management'!$J:$J, 'Pipeline Management'!$B:$B, $B12, 'Pipeline Management'!$K:$K, AA$4)</f>
        <v>0</v>
      </c>
    </row>
    <row r="13" spans="2:27" ht="16.2" customHeight="1" thickTop="1" thickBot="1" x14ac:dyDescent="0.35">
      <c r="B13" s="18" t="s">
        <v>35</v>
      </c>
      <c r="C13" s="25">
        <f>'Pipeline Overview'!C12</f>
        <v>0</v>
      </c>
      <c r="D13" s="25">
        <f>'Pipeline Overview'!D12</f>
        <v>0</v>
      </c>
      <c r="E13" s="25">
        <f>'Pipeline Overview'!E12</f>
        <v>0</v>
      </c>
      <c r="F13" s="25">
        <f>'Pipeline Overview'!F12</f>
        <v>0</v>
      </c>
      <c r="G13" s="25">
        <f>'Pipeline Overview'!G12</f>
        <v>0</v>
      </c>
      <c r="H13" s="25">
        <f>'Pipeline Overview'!H12</f>
        <v>0</v>
      </c>
      <c r="I13" s="25">
        <f>'Pipeline Overview'!I12</f>
        <v>0</v>
      </c>
      <c r="J13" s="25">
        <f>'Pipeline Overview'!J12</f>
        <v>0</v>
      </c>
      <c r="K13" s="25">
        <f>'Pipeline Overview'!K12</f>
        <v>0</v>
      </c>
      <c r="L13" s="25">
        <f>'Pipeline Overview'!L12</f>
        <v>0</v>
      </c>
      <c r="M13" s="25">
        <f>'Pipeline Overview'!M12</f>
        <v>0</v>
      </c>
      <c r="N13" s="25">
        <f>'Pipeline Overview'!N12</f>
        <v>0</v>
      </c>
      <c r="P13" s="25">
        <f>SUMIFS('Pipeline Management'!$J:$J, 'Pipeline Management'!$B:$B, $B13, 'Pipeline Management'!$K:$K, P$4)</f>
        <v>0</v>
      </c>
      <c r="Q13" s="25">
        <f>SUMIFS('Pipeline Management'!$J:$J, 'Pipeline Management'!$B:$B, $B13, 'Pipeline Management'!$K:$K, Q$4)</f>
        <v>0</v>
      </c>
      <c r="R13" s="25">
        <f>SUMIFS('Pipeline Management'!$J:$J, 'Pipeline Management'!$B:$B, $B13, 'Pipeline Management'!$K:$K, R$4)</f>
        <v>0</v>
      </c>
      <c r="S13" s="25">
        <f>SUMIFS('Pipeline Management'!$J:$J, 'Pipeline Management'!$B:$B, $B13, 'Pipeline Management'!$K:$K, S$4)</f>
        <v>0</v>
      </c>
      <c r="T13" s="25">
        <f>SUMIFS('Pipeline Management'!$J:$J, 'Pipeline Management'!$B:$B, $B13, 'Pipeline Management'!$K:$K, T$4)</f>
        <v>0</v>
      </c>
      <c r="U13" s="25">
        <f>SUMIFS('Pipeline Management'!$J:$J, 'Pipeline Management'!$B:$B, $B13, 'Pipeline Management'!$K:$K, U$4)</f>
        <v>0</v>
      </c>
      <c r="V13" s="25">
        <f>SUMIFS('Pipeline Management'!$J:$J, 'Pipeline Management'!$B:$B, $B13, 'Pipeline Management'!$K:$K, V$4)</f>
        <v>0</v>
      </c>
      <c r="W13" s="25">
        <f>SUMIFS('Pipeline Management'!$J:$J, 'Pipeline Management'!$B:$B, $B13, 'Pipeline Management'!$K:$K, W$4)</f>
        <v>0</v>
      </c>
      <c r="X13" s="25">
        <f>SUMIFS('Pipeline Management'!$J:$J, 'Pipeline Management'!$B:$B, $B13, 'Pipeline Management'!$K:$K, X$4)</f>
        <v>0</v>
      </c>
      <c r="Y13" s="25">
        <f>SUMIFS('Pipeline Management'!$J:$J, 'Pipeline Management'!$B:$B, $B13, 'Pipeline Management'!$K:$K, Y$4)</f>
        <v>0</v>
      </c>
      <c r="Z13" s="25">
        <f>SUMIFS('Pipeline Management'!$J:$J, 'Pipeline Management'!$B:$B, $B13, 'Pipeline Management'!$K:$K, Z$4)</f>
        <v>0</v>
      </c>
      <c r="AA13" s="25">
        <f>SUMIFS('Pipeline Management'!$J:$J, 'Pipeline Management'!$B:$B, $B13, 'Pipeline Management'!$K:$K, AA$4)</f>
        <v>0</v>
      </c>
    </row>
    <row r="14" spans="2:27" ht="16.2" customHeight="1" thickTop="1" thickBot="1" x14ac:dyDescent="0.35">
      <c r="B14" s="18" t="s">
        <v>35</v>
      </c>
      <c r="C14" s="25">
        <f>'Pipeline Overview'!C13</f>
        <v>0</v>
      </c>
      <c r="D14" s="25">
        <f>'Pipeline Overview'!D13</f>
        <v>0</v>
      </c>
      <c r="E14" s="25">
        <f>'Pipeline Overview'!E13</f>
        <v>0</v>
      </c>
      <c r="F14" s="25">
        <f>'Pipeline Overview'!F13</f>
        <v>0</v>
      </c>
      <c r="G14" s="25">
        <f>'Pipeline Overview'!G13</f>
        <v>0</v>
      </c>
      <c r="H14" s="25">
        <f>'Pipeline Overview'!H13</f>
        <v>0</v>
      </c>
      <c r="I14" s="25">
        <f>'Pipeline Overview'!I13</f>
        <v>0</v>
      </c>
      <c r="J14" s="25">
        <f>'Pipeline Overview'!J13</f>
        <v>0</v>
      </c>
      <c r="K14" s="25">
        <f>'Pipeline Overview'!K13</f>
        <v>0</v>
      </c>
      <c r="L14" s="25">
        <f>'Pipeline Overview'!L13</f>
        <v>0</v>
      </c>
      <c r="M14" s="25">
        <f>'Pipeline Overview'!M13</f>
        <v>0</v>
      </c>
      <c r="N14" s="25">
        <f>'Pipeline Overview'!N13</f>
        <v>0</v>
      </c>
      <c r="P14" s="25">
        <f>SUMIFS('Pipeline Management'!$J:$J, 'Pipeline Management'!$B:$B, $B14, 'Pipeline Management'!$K:$K, P$4)</f>
        <v>0</v>
      </c>
      <c r="Q14" s="25">
        <f>SUMIFS('Pipeline Management'!$J:$J, 'Pipeline Management'!$B:$B, $B14, 'Pipeline Management'!$K:$K, Q$4)</f>
        <v>0</v>
      </c>
      <c r="R14" s="25">
        <f>SUMIFS('Pipeline Management'!$J:$J, 'Pipeline Management'!$B:$B, $B14, 'Pipeline Management'!$K:$K, R$4)</f>
        <v>0</v>
      </c>
      <c r="S14" s="25">
        <f>SUMIFS('Pipeline Management'!$J:$J, 'Pipeline Management'!$B:$B, $B14, 'Pipeline Management'!$K:$K, S$4)</f>
        <v>0</v>
      </c>
      <c r="T14" s="25">
        <f>SUMIFS('Pipeline Management'!$J:$J, 'Pipeline Management'!$B:$B, $B14, 'Pipeline Management'!$K:$K, T$4)</f>
        <v>0</v>
      </c>
      <c r="U14" s="25">
        <f>SUMIFS('Pipeline Management'!$J:$J, 'Pipeline Management'!$B:$B, $B14, 'Pipeline Management'!$K:$K, U$4)</f>
        <v>0</v>
      </c>
      <c r="V14" s="25">
        <f>SUMIFS('Pipeline Management'!$J:$J, 'Pipeline Management'!$B:$B, $B14, 'Pipeline Management'!$K:$K, V$4)</f>
        <v>0</v>
      </c>
      <c r="W14" s="25">
        <f>SUMIFS('Pipeline Management'!$J:$J, 'Pipeline Management'!$B:$B, $B14, 'Pipeline Management'!$K:$K, W$4)</f>
        <v>0</v>
      </c>
      <c r="X14" s="25">
        <f>SUMIFS('Pipeline Management'!$J:$J, 'Pipeline Management'!$B:$B, $B14, 'Pipeline Management'!$K:$K, X$4)</f>
        <v>0</v>
      </c>
      <c r="Y14" s="25">
        <f>SUMIFS('Pipeline Management'!$J:$J, 'Pipeline Management'!$B:$B, $B14, 'Pipeline Management'!$K:$K, Y$4)</f>
        <v>0</v>
      </c>
      <c r="Z14" s="25">
        <f>SUMIFS('Pipeline Management'!$J:$J, 'Pipeline Management'!$B:$B, $B14, 'Pipeline Management'!$K:$K, Z$4)</f>
        <v>0</v>
      </c>
      <c r="AA14" s="25">
        <f>SUMIFS('Pipeline Management'!$J:$J, 'Pipeline Management'!$B:$B, $B14, 'Pipeline Management'!$K:$K, AA$4)</f>
        <v>0</v>
      </c>
    </row>
    <row r="15" spans="2:27" ht="16.2" customHeight="1" thickTop="1" thickBot="1" x14ac:dyDescent="0.35">
      <c r="B15" s="18" t="s">
        <v>35</v>
      </c>
      <c r="C15" s="25">
        <f>'Pipeline Overview'!C14</f>
        <v>0</v>
      </c>
      <c r="D15" s="25">
        <f>'Pipeline Overview'!D14</f>
        <v>0</v>
      </c>
      <c r="E15" s="25">
        <f>'Pipeline Overview'!E14</f>
        <v>0</v>
      </c>
      <c r="F15" s="25">
        <f>'Pipeline Overview'!F14</f>
        <v>0</v>
      </c>
      <c r="G15" s="25">
        <f>'Pipeline Overview'!G14</f>
        <v>0</v>
      </c>
      <c r="H15" s="25">
        <f>'Pipeline Overview'!H14</f>
        <v>0</v>
      </c>
      <c r="I15" s="25">
        <f>'Pipeline Overview'!I14</f>
        <v>0</v>
      </c>
      <c r="J15" s="25">
        <f>'Pipeline Overview'!J14</f>
        <v>0</v>
      </c>
      <c r="K15" s="25">
        <f>'Pipeline Overview'!K14</f>
        <v>0</v>
      </c>
      <c r="L15" s="25">
        <f>'Pipeline Overview'!L14</f>
        <v>0</v>
      </c>
      <c r="M15" s="25">
        <f>'Pipeline Overview'!M14</f>
        <v>0</v>
      </c>
      <c r="N15" s="25">
        <f>'Pipeline Overview'!N14</f>
        <v>0</v>
      </c>
      <c r="P15" s="25">
        <f>SUMIFS('Pipeline Management'!$J:$J, 'Pipeline Management'!$B:$B, $B15, 'Pipeline Management'!$K:$K, P$4)</f>
        <v>0</v>
      </c>
      <c r="Q15" s="25">
        <f>SUMIFS('Pipeline Management'!$J:$J, 'Pipeline Management'!$B:$B, $B15, 'Pipeline Management'!$K:$K, Q$4)</f>
        <v>0</v>
      </c>
      <c r="R15" s="25">
        <f>SUMIFS('Pipeline Management'!$J:$J, 'Pipeline Management'!$B:$B, $B15, 'Pipeline Management'!$K:$K, R$4)</f>
        <v>0</v>
      </c>
      <c r="S15" s="25">
        <f>SUMIFS('Pipeline Management'!$J:$J, 'Pipeline Management'!$B:$B, $B15, 'Pipeline Management'!$K:$K, S$4)</f>
        <v>0</v>
      </c>
      <c r="T15" s="25">
        <f>SUMIFS('Pipeline Management'!$J:$J, 'Pipeline Management'!$B:$B, $B15, 'Pipeline Management'!$K:$K, T$4)</f>
        <v>0</v>
      </c>
      <c r="U15" s="25">
        <f>SUMIFS('Pipeline Management'!$J:$J, 'Pipeline Management'!$B:$B, $B15, 'Pipeline Management'!$K:$K, U$4)</f>
        <v>0</v>
      </c>
      <c r="V15" s="25">
        <f>SUMIFS('Pipeline Management'!$J:$J, 'Pipeline Management'!$B:$B, $B15, 'Pipeline Management'!$K:$K, V$4)</f>
        <v>0</v>
      </c>
      <c r="W15" s="25">
        <f>SUMIFS('Pipeline Management'!$J:$J, 'Pipeline Management'!$B:$B, $B15, 'Pipeline Management'!$K:$K, W$4)</f>
        <v>0</v>
      </c>
      <c r="X15" s="25">
        <f>SUMIFS('Pipeline Management'!$J:$J, 'Pipeline Management'!$B:$B, $B15, 'Pipeline Management'!$K:$K, X$4)</f>
        <v>0</v>
      </c>
      <c r="Y15" s="25">
        <f>SUMIFS('Pipeline Management'!$J:$J, 'Pipeline Management'!$B:$B, $B15, 'Pipeline Management'!$K:$K, Y$4)</f>
        <v>0</v>
      </c>
      <c r="Z15" s="25">
        <f>SUMIFS('Pipeline Management'!$J:$J, 'Pipeline Management'!$B:$B, $B15, 'Pipeline Management'!$K:$K, Z$4)</f>
        <v>0</v>
      </c>
      <c r="AA15" s="25">
        <f>SUMIFS('Pipeline Management'!$J:$J, 'Pipeline Management'!$B:$B, $B15, 'Pipeline Management'!$K:$K, AA$4)</f>
        <v>0</v>
      </c>
    </row>
    <row r="16" spans="2:27" ht="16.2" customHeight="1" thickTop="1" thickBot="1" x14ac:dyDescent="0.35">
      <c r="B16" s="18" t="s">
        <v>35</v>
      </c>
      <c r="C16" s="25">
        <f>'Pipeline Overview'!C15</f>
        <v>0</v>
      </c>
      <c r="D16" s="25">
        <f>'Pipeline Overview'!D15</f>
        <v>0</v>
      </c>
      <c r="E16" s="25">
        <f>'Pipeline Overview'!E15</f>
        <v>0</v>
      </c>
      <c r="F16" s="25">
        <f>'Pipeline Overview'!F15</f>
        <v>0</v>
      </c>
      <c r="G16" s="25">
        <f>'Pipeline Overview'!G15</f>
        <v>0</v>
      </c>
      <c r="H16" s="25">
        <f>'Pipeline Overview'!H15</f>
        <v>0</v>
      </c>
      <c r="I16" s="25">
        <f>'Pipeline Overview'!I15</f>
        <v>0</v>
      </c>
      <c r="J16" s="25">
        <f>'Pipeline Overview'!J15</f>
        <v>0</v>
      </c>
      <c r="K16" s="25">
        <f>'Pipeline Overview'!K15</f>
        <v>0</v>
      </c>
      <c r="L16" s="25">
        <f>'Pipeline Overview'!L15</f>
        <v>0</v>
      </c>
      <c r="M16" s="25">
        <f>'Pipeline Overview'!M15</f>
        <v>0</v>
      </c>
      <c r="N16" s="25">
        <f>'Pipeline Overview'!N15</f>
        <v>0</v>
      </c>
      <c r="P16" s="25">
        <f>SUMIFS('Pipeline Management'!$J:$J, 'Pipeline Management'!$B:$B, $B16, 'Pipeline Management'!$K:$K, P$4)</f>
        <v>0</v>
      </c>
      <c r="Q16" s="25">
        <f>SUMIFS('Pipeline Management'!$J:$J, 'Pipeline Management'!$B:$B, $B16, 'Pipeline Management'!$K:$K, Q$4)</f>
        <v>0</v>
      </c>
      <c r="R16" s="25">
        <f>SUMIFS('Pipeline Management'!$J:$J, 'Pipeline Management'!$B:$B, $B16, 'Pipeline Management'!$K:$K, R$4)</f>
        <v>0</v>
      </c>
      <c r="S16" s="25">
        <f>SUMIFS('Pipeline Management'!$J:$J, 'Pipeline Management'!$B:$B, $B16, 'Pipeline Management'!$K:$K, S$4)</f>
        <v>0</v>
      </c>
      <c r="T16" s="25">
        <f>SUMIFS('Pipeline Management'!$J:$J, 'Pipeline Management'!$B:$B, $B16, 'Pipeline Management'!$K:$K, T$4)</f>
        <v>0</v>
      </c>
      <c r="U16" s="25">
        <f>SUMIFS('Pipeline Management'!$J:$J, 'Pipeline Management'!$B:$B, $B16, 'Pipeline Management'!$K:$K, U$4)</f>
        <v>0</v>
      </c>
      <c r="V16" s="25">
        <f>SUMIFS('Pipeline Management'!$J:$J, 'Pipeline Management'!$B:$B, $B16, 'Pipeline Management'!$K:$K, V$4)</f>
        <v>0</v>
      </c>
      <c r="W16" s="25">
        <f>SUMIFS('Pipeline Management'!$J:$J, 'Pipeline Management'!$B:$B, $B16, 'Pipeline Management'!$K:$K, W$4)</f>
        <v>0</v>
      </c>
      <c r="X16" s="25">
        <f>SUMIFS('Pipeline Management'!$J:$J, 'Pipeline Management'!$B:$B, $B16, 'Pipeline Management'!$K:$K, X$4)</f>
        <v>0</v>
      </c>
      <c r="Y16" s="25">
        <f>SUMIFS('Pipeline Management'!$J:$J, 'Pipeline Management'!$B:$B, $B16, 'Pipeline Management'!$K:$K, Y$4)</f>
        <v>0</v>
      </c>
      <c r="Z16" s="25">
        <f>SUMIFS('Pipeline Management'!$J:$J, 'Pipeline Management'!$B:$B, $B16, 'Pipeline Management'!$K:$K, Z$4)</f>
        <v>0</v>
      </c>
      <c r="AA16" s="25">
        <f>SUMIFS('Pipeline Management'!$J:$J, 'Pipeline Management'!$B:$B, $B16, 'Pipeline Management'!$K:$K, AA$4)</f>
        <v>0</v>
      </c>
    </row>
    <row r="17" spans="2:27" ht="16.2" customHeight="1" thickTop="1" thickBot="1" x14ac:dyDescent="0.35">
      <c r="B17" s="18" t="s">
        <v>35</v>
      </c>
      <c r="C17" s="25">
        <f>'Pipeline Overview'!C16</f>
        <v>0</v>
      </c>
      <c r="D17" s="25">
        <f>'Pipeline Overview'!D16</f>
        <v>0</v>
      </c>
      <c r="E17" s="25">
        <f>'Pipeline Overview'!E16</f>
        <v>0</v>
      </c>
      <c r="F17" s="25">
        <f>'Pipeline Overview'!F16</f>
        <v>0</v>
      </c>
      <c r="G17" s="25">
        <f>'Pipeline Overview'!G16</f>
        <v>0</v>
      </c>
      <c r="H17" s="25">
        <f>'Pipeline Overview'!H16</f>
        <v>0</v>
      </c>
      <c r="I17" s="25">
        <f>'Pipeline Overview'!I16</f>
        <v>0</v>
      </c>
      <c r="J17" s="25">
        <f>'Pipeline Overview'!J16</f>
        <v>0</v>
      </c>
      <c r="K17" s="25">
        <f>'Pipeline Overview'!K16</f>
        <v>0</v>
      </c>
      <c r="L17" s="25">
        <f>'Pipeline Overview'!L16</f>
        <v>0</v>
      </c>
      <c r="M17" s="25">
        <f>'Pipeline Overview'!M16</f>
        <v>0</v>
      </c>
      <c r="N17" s="25">
        <f>'Pipeline Overview'!N16</f>
        <v>0</v>
      </c>
      <c r="P17" s="25">
        <f>SUMIFS('Pipeline Management'!$J:$J, 'Pipeline Management'!$B:$B, $B17, 'Pipeline Management'!$K:$K, P$4)</f>
        <v>0</v>
      </c>
      <c r="Q17" s="25">
        <f>SUMIFS('Pipeline Management'!$J:$J, 'Pipeline Management'!$B:$B, $B17, 'Pipeline Management'!$K:$K, Q$4)</f>
        <v>0</v>
      </c>
      <c r="R17" s="25">
        <f>SUMIFS('Pipeline Management'!$J:$J, 'Pipeline Management'!$B:$B, $B17, 'Pipeline Management'!$K:$K, R$4)</f>
        <v>0</v>
      </c>
      <c r="S17" s="25">
        <f>SUMIFS('Pipeline Management'!$J:$J, 'Pipeline Management'!$B:$B, $B17, 'Pipeline Management'!$K:$K, S$4)</f>
        <v>0</v>
      </c>
      <c r="T17" s="25">
        <f>SUMIFS('Pipeline Management'!$J:$J, 'Pipeline Management'!$B:$B, $B17, 'Pipeline Management'!$K:$K, T$4)</f>
        <v>0</v>
      </c>
      <c r="U17" s="25">
        <f>SUMIFS('Pipeline Management'!$J:$J, 'Pipeline Management'!$B:$B, $B17, 'Pipeline Management'!$K:$K, U$4)</f>
        <v>0</v>
      </c>
      <c r="V17" s="25">
        <f>SUMIFS('Pipeline Management'!$J:$J, 'Pipeline Management'!$B:$B, $B17, 'Pipeline Management'!$K:$K, V$4)</f>
        <v>0</v>
      </c>
      <c r="W17" s="25">
        <f>SUMIFS('Pipeline Management'!$J:$J, 'Pipeline Management'!$B:$B, $B17, 'Pipeline Management'!$K:$K, W$4)</f>
        <v>0</v>
      </c>
      <c r="X17" s="25">
        <f>SUMIFS('Pipeline Management'!$J:$J, 'Pipeline Management'!$B:$B, $B17, 'Pipeline Management'!$K:$K, X$4)</f>
        <v>0</v>
      </c>
      <c r="Y17" s="25">
        <f>SUMIFS('Pipeline Management'!$J:$J, 'Pipeline Management'!$B:$B, $B17, 'Pipeline Management'!$K:$K, Y$4)</f>
        <v>0</v>
      </c>
      <c r="Z17" s="25">
        <f>SUMIFS('Pipeline Management'!$J:$J, 'Pipeline Management'!$B:$B, $B17, 'Pipeline Management'!$K:$K, Z$4)</f>
        <v>0</v>
      </c>
      <c r="AA17" s="25">
        <f>SUMIFS('Pipeline Management'!$J:$J, 'Pipeline Management'!$B:$B, $B17, 'Pipeline Management'!$K:$K, AA$4)</f>
        <v>0</v>
      </c>
    </row>
    <row r="18" spans="2:27" ht="16.2" customHeight="1" thickTop="1" thickBot="1" x14ac:dyDescent="0.35">
      <c r="B18" s="18" t="s">
        <v>35</v>
      </c>
      <c r="C18" s="25">
        <f>'Pipeline Overview'!C17</f>
        <v>0</v>
      </c>
      <c r="D18" s="25">
        <f>'Pipeline Overview'!D17</f>
        <v>0</v>
      </c>
      <c r="E18" s="25">
        <f>'Pipeline Overview'!E17</f>
        <v>0</v>
      </c>
      <c r="F18" s="25">
        <f>'Pipeline Overview'!F17</f>
        <v>0</v>
      </c>
      <c r="G18" s="25">
        <f>'Pipeline Overview'!G17</f>
        <v>0</v>
      </c>
      <c r="H18" s="25">
        <f>'Pipeline Overview'!H17</f>
        <v>0</v>
      </c>
      <c r="I18" s="25">
        <f>'Pipeline Overview'!I17</f>
        <v>0</v>
      </c>
      <c r="J18" s="25">
        <f>'Pipeline Overview'!J17</f>
        <v>0</v>
      </c>
      <c r="K18" s="25">
        <f>'Pipeline Overview'!K17</f>
        <v>0</v>
      </c>
      <c r="L18" s="25">
        <f>'Pipeline Overview'!L17</f>
        <v>0</v>
      </c>
      <c r="M18" s="25">
        <f>'Pipeline Overview'!M17</f>
        <v>0</v>
      </c>
      <c r="N18" s="25">
        <f>'Pipeline Overview'!N17</f>
        <v>0</v>
      </c>
      <c r="P18" s="25">
        <f>SUMIFS('Pipeline Management'!$J:$J, 'Pipeline Management'!$B:$B, $B18, 'Pipeline Management'!$K:$K, P$4)</f>
        <v>0</v>
      </c>
      <c r="Q18" s="25">
        <f>SUMIFS('Pipeline Management'!$J:$J, 'Pipeline Management'!$B:$B, $B18, 'Pipeline Management'!$K:$K, Q$4)</f>
        <v>0</v>
      </c>
      <c r="R18" s="25">
        <f>SUMIFS('Pipeline Management'!$J:$J, 'Pipeline Management'!$B:$B, $B18, 'Pipeline Management'!$K:$K, R$4)</f>
        <v>0</v>
      </c>
      <c r="S18" s="25">
        <f>SUMIFS('Pipeline Management'!$J:$J, 'Pipeline Management'!$B:$B, $B18, 'Pipeline Management'!$K:$K, S$4)</f>
        <v>0</v>
      </c>
      <c r="T18" s="25">
        <f>SUMIFS('Pipeline Management'!$J:$J, 'Pipeline Management'!$B:$B, $B18, 'Pipeline Management'!$K:$K, T$4)</f>
        <v>0</v>
      </c>
      <c r="U18" s="25">
        <f>SUMIFS('Pipeline Management'!$J:$J, 'Pipeline Management'!$B:$B, $B18, 'Pipeline Management'!$K:$K, U$4)</f>
        <v>0</v>
      </c>
      <c r="V18" s="25">
        <f>SUMIFS('Pipeline Management'!$J:$J, 'Pipeline Management'!$B:$B, $B18, 'Pipeline Management'!$K:$K, V$4)</f>
        <v>0</v>
      </c>
      <c r="W18" s="25">
        <f>SUMIFS('Pipeline Management'!$J:$J, 'Pipeline Management'!$B:$B, $B18, 'Pipeline Management'!$K:$K, W$4)</f>
        <v>0</v>
      </c>
      <c r="X18" s="25">
        <f>SUMIFS('Pipeline Management'!$J:$J, 'Pipeline Management'!$B:$B, $B18, 'Pipeline Management'!$K:$K, X$4)</f>
        <v>0</v>
      </c>
      <c r="Y18" s="25">
        <f>SUMIFS('Pipeline Management'!$J:$J, 'Pipeline Management'!$B:$B, $B18, 'Pipeline Management'!$K:$K, Y$4)</f>
        <v>0</v>
      </c>
      <c r="Z18" s="25">
        <f>SUMIFS('Pipeline Management'!$J:$J, 'Pipeline Management'!$B:$B, $B18, 'Pipeline Management'!$K:$K, Z$4)</f>
        <v>0</v>
      </c>
      <c r="AA18" s="25">
        <f>SUMIFS('Pipeline Management'!$J:$J, 'Pipeline Management'!$B:$B, $B18, 'Pipeline Management'!$K:$K, AA$4)</f>
        <v>0</v>
      </c>
    </row>
    <row r="19" spans="2:27" ht="16.2" customHeight="1" thickTop="1" thickBot="1" x14ac:dyDescent="0.35">
      <c r="B19" s="18" t="s">
        <v>35</v>
      </c>
      <c r="C19" s="25">
        <f>'Pipeline Overview'!C18</f>
        <v>0</v>
      </c>
      <c r="D19" s="25">
        <f>'Pipeline Overview'!D18</f>
        <v>0</v>
      </c>
      <c r="E19" s="25">
        <f>'Pipeline Overview'!E18</f>
        <v>0</v>
      </c>
      <c r="F19" s="25">
        <f>'Pipeline Overview'!F18</f>
        <v>0</v>
      </c>
      <c r="G19" s="25">
        <f>'Pipeline Overview'!G18</f>
        <v>0</v>
      </c>
      <c r="H19" s="25">
        <f>'Pipeline Overview'!H18</f>
        <v>0</v>
      </c>
      <c r="I19" s="25">
        <f>'Pipeline Overview'!I18</f>
        <v>0</v>
      </c>
      <c r="J19" s="25">
        <f>'Pipeline Overview'!J18</f>
        <v>0</v>
      </c>
      <c r="K19" s="25">
        <f>'Pipeline Overview'!K18</f>
        <v>0</v>
      </c>
      <c r="L19" s="25">
        <f>'Pipeline Overview'!L18</f>
        <v>0</v>
      </c>
      <c r="M19" s="25">
        <f>'Pipeline Overview'!M18</f>
        <v>0</v>
      </c>
      <c r="N19" s="25">
        <f>'Pipeline Overview'!N18</f>
        <v>0</v>
      </c>
      <c r="P19" s="25">
        <f>SUMIFS('Pipeline Management'!$J:$J, 'Pipeline Management'!$B:$B, $B19, 'Pipeline Management'!$K:$K, P$4)</f>
        <v>0</v>
      </c>
      <c r="Q19" s="25">
        <f>SUMIFS('Pipeline Management'!$J:$J, 'Pipeline Management'!$B:$B, $B19, 'Pipeline Management'!$K:$K, Q$4)</f>
        <v>0</v>
      </c>
      <c r="R19" s="25">
        <f>SUMIFS('Pipeline Management'!$J:$J, 'Pipeline Management'!$B:$B, $B19, 'Pipeline Management'!$K:$K, R$4)</f>
        <v>0</v>
      </c>
      <c r="S19" s="25">
        <f>SUMIFS('Pipeline Management'!$J:$J, 'Pipeline Management'!$B:$B, $B19, 'Pipeline Management'!$K:$K, S$4)</f>
        <v>0</v>
      </c>
      <c r="T19" s="25">
        <f>SUMIFS('Pipeline Management'!$J:$J, 'Pipeline Management'!$B:$B, $B19, 'Pipeline Management'!$K:$K, T$4)</f>
        <v>0</v>
      </c>
      <c r="U19" s="25">
        <f>SUMIFS('Pipeline Management'!$J:$J, 'Pipeline Management'!$B:$B, $B19, 'Pipeline Management'!$K:$K, U$4)</f>
        <v>0</v>
      </c>
      <c r="V19" s="25">
        <f>SUMIFS('Pipeline Management'!$J:$J, 'Pipeline Management'!$B:$B, $B19, 'Pipeline Management'!$K:$K, V$4)</f>
        <v>0</v>
      </c>
      <c r="W19" s="25">
        <f>SUMIFS('Pipeline Management'!$J:$J, 'Pipeline Management'!$B:$B, $B19, 'Pipeline Management'!$K:$K, W$4)</f>
        <v>0</v>
      </c>
      <c r="X19" s="25">
        <f>SUMIFS('Pipeline Management'!$J:$J, 'Pipeline Management'!$B:$B, $B19, 'Pipeline Management'!$K:$K, X$4)</f>
        <v>0</v>
      </c>
      <c r="Y19" s="25">
        <f>SUMIFS('Pipeline Management'!$J:$J, 'Pipeline Management'!$B:$B, $B19, 'Pipeline Management'!$K:$K, Y$4)</f>
        <v>0</v>
      </c>
      <c r="Z19" s="25">
        <f>SUMIFS('Pipeline Management'!$J:$J, 'Pipeline Management'!$B:$B, $B19, 'Pipeline Management'!$K:$K, Z$4)</f>
        <v>0</v>
      </c>
      <c r="AA19" s="25">
        <f>SUMIFS('Pipeline Management'!$J:$J, 'Pipeline Management'!$B:$B, $B19, 'Pipeline Management'!$K:$K, AA$4)</f>
        <v>0</v>
      </c>
    </row>
    <row r="20" spans="2:27" ht="16.2" customHeight="1" thickTop="1" thickBot="1" x14ac:dyDescent="0.35">
      <c r="B20" s="18" t="s">
        <v>35</v>
      </c>
      <c r="C20" s="25">
        <f>'Pipeline Overview'!C19</f>
        <v>0</v>
      </c>
      <c r="D20" s="25">
        <f>'Pipeline Overview'!D19</f>
        <v>0</v>
      </c>
      <c r="E20" s="25">
        <f>'Pipeline Overview'!E19</f>
        <v>0</v>
      </c>
      <c r="F20" s="25">
        <f>'Pipeline Overview'!F19</f>
        <v>0</v>
      </c>
      <c r="G20" s="25">
        <f>'Pipeline Overview'!G19</f>
        <v>0</v>
      </c>
      <c r="H20" s="25">
        <f>'Pipeline Overview'!H19</f>
        <v>0</v>
      </c>
      <c r="I20" s="25">
        <f>'Pipeline Overview'!I19</f>
        <v>0</v>
      </c>
      <c r="J20" s="25">
        <f>'Pipeline Overview'!J19</f>
        <v>0</v>
      </c>
      <c r="K20" s="25">
        <f>'Pipeline Overview'!K19</f>
        <v>0</v>
      </c>
      <c r="L20" s="25">
        <f>'Pipeline Overview'!L19</f>
        <v>0</v>
      </c>
      <c r="M20" s="25">
        <f>'Pipeline Overview'!M19</f>
        <v>0</v>
      </c>
      <c r="N20" s="25">
        <f>'Pipeline Overview'!N19</f>
        <v>0</v>
      </c>
      <c r="P20" s="25">
        <f>SUMIFS('Pipeline Management'!$J:$J, 'Pipeline Management'!$B:$B, $B20, 'Pipeline Management'!$K:$K, P$4)</f>
        <v>0</v>
      </c>
      <c r="Q20" s="25">
        <f>SUMIFS('Pipeline Management'!$J:$J, 'Pipeline Management'!$B:$B, $B20, 'Pipeline Management'!$K:$K, Q$4)</f>
        <v>0</v>
      </c>
      <c r="R20" s="25">
        <f>SUMIFS('Pipeline Management'!$J:$J, 'Pipeline Management'!$B:$B, $B20, 'Pipeline Management'!$K:$K, R$4)</f>
        <v>0</v>
      </c>
      <c r="S20" s="25">
        <f>SUMIFS('Pipeline Management'!$J:$J, 'Pipeline Management'!$B:$B, $B20, 'Pipeline Management'!$K:$K, S$4)</f>
        <v>0</v>
      </c>
      <c r="T20" s="25">
        <f>SUMIFS('Pipeline Management'!$J:$J, 'Pipeline Management'!$B:$B, $B20, 'Pipeline Management'!$K:$K, T$4)</f>
        <v>0</v>
      </c>
      <c r="U20" s="25">
        <f>SUMIFS('Pipeline Management'!$J:$J, 'Pipeline Management'!$B:$B, $B20, 'Pipeline Management'!$K:$K, U$4)</f>
        <v>0</v>
      </c>
      <c r="V20" s="25">
        <f>SUMIFS('Pipeline Management'!$J:$J, 'Pipeline Management'!$B:$B, $B20, 'Pipeline Management'!$K:$K, V$4)</f>
        <v>0</v>
      </c>
      <c r="W20" s="25">
        <f>SUMIFS('Pipeline Management'!$J:$J, 'Pipeline Management'!$B:$B, $B20, 'Pipeline Management'!$K:$K, W$4)</f>
        <v>0</v>
      </c>
      <c r="X20" s="25">
        <f>SUMIFS('Pipeline Management'!$J:$J, 'Pipeline Management'!$B:$B, $B20, 'Pipeline Management'!$K:$K, X$4)</f>
        <v>0</v>
      </c>
      <c r="Y20" s="25">
        <f>SUMIFS('Pipeline Management'!$J:$J, 'Pipeline Management'!$B:$B, $B20, 'Pipeline Management'!$K:$K, Y$4)</f>
        <v>0</v>
      </c>
      <c r="Z20" s="25">
        <f>SUMIFS('Pipeline Management'!$J:$J, 'Pipeline Management'!$B:$B, $B20, 'Pipeline Management'!$K:$K, Z$4)</f>
        <v>0</v>
      </c>
      <c r="AA20" s="25">
        <f>SUMIFS('Pipeline Management'!$J:$J, 'Pipeline Management'!$B:$B, $B20, 'Pipeline Management'!$K:$K, AA$4)</f>
        <v>0</v>
      </c>
    </row>
    <row r="21" spans="2:27" ht="16.2" customHeight="1" thickTop="1" thickBot="1" x14ac:dyDescent="0.35">
      <c r="B21" s="18" t="s">
        <v>35</v>
      </c>
      <c r="C21" s="25">
        <f>'Pipeline Overview'!C20</f>
        <v>0</v>
      </c>
      <c r="D21" s="25">
        <f>'Pipeline Overview'!D20</f>
        <v>0</v>
      </c>
      <c r="E21" s="25">
        <f>'Pipeline Overview'!E20</f>
        <v>0</v>
      </c>
      <c r="F21" s="25">
        <f>'Pipeline Overview'!F20</f>
        <v>0</v>
      </c>
      <c r="G21" s="25">
        <f>'Pipeline Overview'!G20</f>
        <v>0</v>
      </c>
      <c r="H21" s="25">
        <f>'Pipeline Overview'!H20</f>
        <v>0</v>
      </c>
      <c r="I21" s="25">
        <f>'Pipeline Overview'!I20</f>
        <v>0</v>
      </c>
      <c r="J21" s="25">
        <f>'Pipeline Overview'!J20</f>
        <v>0</v>
      </c>
      <c r="K21" s="25">
        <f>'Pipeline Overview'!K20</f>
        <v>0</v>
      </c>
      <c r="L21" s="25">
        <f>'Pipeline Overview'!L20</f>
        <v>0</v>
      </c>
      <c r="M21" s="25">
        <f>'Pipeline Overview'!M20</f>
        <v>0</v>
      </c>
      <c r="N21" s="25">
        <f>'Pipeline Overview'!N20</f>
        <v>0</v>
      </c>
      <c r="P21" s="25">
        <f>SUMIFS('Pipeline Management'!$J:$J, 'Pipeline Management'!$B:$B, $B21, 'Pipeline Management'!$K:$K, P$4)</f>
        <v>0</v>
      </c>
      <c r="Q21" s="25">
        <f>SUMIFS('Pipeline Management'!$J:$J, 'Pipeline Management'!$B:$B, $B21, 'Pipeline Management'!$K:$K, Q$4)</f>
        <v>0</v>
      </c>
      <c r="R21" s="25">
        <f>SUMIFS('Pipeline Management'!$J:$J, 'Pipeline Management'!$B:$B, $B21, 'Pipeline Management'!$K:$K, R$4)</f>
        <v>0</v>
      </c>
      <c r="S21" s="25">
        <f>SUMIFS('Pipeline Management'!$J:$J, 'Pipeline Management'!$B:$B, $B21, 'Pipeline Management'!$K:$K, S$4)</f>
        <v>0</v>
      </c>
      <c r="T21" s="25">
        <f>SUMIFS('Pipeline Management'!$J:$J, 'Pipeline Management'!$B:$B, $B21, 'Pipeline Management'!$K:$K, T$4)</f>
        <v>0</v>
      </c>
      <c r="U21" s="25">
        <f>SUMIFS('Pipeline Management'!$J:$J, 'Pipeline Management'!$B:$B, $B21, 'Pipeline Management'!$K:$K, U$4)</f>
        <v>0</v>
      </c>
      <c r="V21" s="25">
        <f>SUMIFS('Pipeline Management'!$J:$J, 'Pipeline Management'!$B:$B, $B21, 'Pipeline Management'!$K:$K, V$4)</f>
        <v>0</v>
      </c>
      <c r="W21" s="25">
        <f>SUMIFS('Pipeline Management'!$J:$J, 'Pipeline Management'!$B:$B, $B21, 'Pipeline Management'!$K:$K, W$4)</f>
        <v>0</v>
      </c>
      <c r="X21" s="25">
        <f>SUMIFS('Pipeline Management'!$J:$J, 'Pipeline Management'!$B:$B, $B21, 'Pipeline Management'!$K:$K, X$4)</f>
        <v>0</v>
      </c>
      <c r="Y21" s="25">
        <f>SUMIFS('Pipeline Management'!$J:$J, 'Pipeline Management'!$B:$B, $B21, 'Pipeline Management'!$K:$K, Y$4)</f>
        <v>0</v>
      </c>
      <c r="Z21" s="25">
        <f>SUMIFS('Pipeline Management'!$J:$J, 'Pipeline Management'!$B:$B, $B21, 'Pipeline Management'!$K:$K, Z$4)</f>
        <v>0</v>
      </c>
      <c r="AA21" s="25">
        <f>SUMIFS('Pipeline Management'!$J:$J, 'Pipeline Management'!$B:$B, $B21, 'Pipeline Management'!$K:$K, AA$4)</f>
        <v>0</v>
      </c>
    </row>
    <row r="22" spans="2:27" ht="16.2" customHeight="1" thickTop="1" thickBot="1" x14ac:dyDescent="0.35">
      <c r="B22" s="18" t="s">
        <v>35</v>
      </c>
      <c r="C22" s="25">
        <f>'Pipeline Overview'!C21</f>
        <v>0</v>
      </c>
      <c r="D22" s="25">
        <f>'Pipeline Overview'!D21</f>
        <v>0</v>
      </c>
      <c r="E22" s="25">
        <f>'Pipeline Overview'!E21</f>
        <v>0</v>
      </c>
      <c r="F22" s="25">
        <f>'Pipeline Overview'!F21</f>
        <v>0</v>
      </c>
      <c r="G22" s="25">
        <f>'Pipeline Overview'!G21</f>
        <v>0</v>
      </c>
      <c r="H22" s="25">
        <f>'Pipeline Overview'!H21</f>
        <v>0</v>
      </c>
      <c r="I22" s="25">
        <f>'Pipeline Overview'!I21</f>
        <v>0</v>
      </c>
      <c r="J22" s="25">
        <f>'Pipeline Overview'!J21</f>
        <v>0</v>
      </c>
      <c r="K22" s="25">
        <f>'Pipeline Overview'!K21</f>
        <v>0</v>
      </c>
      <c r="L22" s="25">
        <f>'Pipeline Overview'!L21</f>
        <v>0</v>
      </c>
      <c r="M22" s="25">
        <f>'Pipeline Overview'!M21</f>
        <v>0</v>
      </c>
      <c r="N22" s="25">
        <f>'Pipeline Overview'!N21</f>
        <v>0</v>
      </c>
      <c r="P22" s="25">
        <f>SUMIFS('Pipeline Management'!$J:$J, 'Pipeline Management'!$B:$B, $B22, 'Pipeline Management'!$K:$K, P$4)</f>
        <v>0</v>
      </c>
      <c r="Q22" s="25">
        <f>SUMIFS('Pipeline Management'!$J:$J, 'Pipeline Management'!$B:$B, $B22, 'Pipeline Management'!$K:$K, Q$4)</f>
        <v>0</v>
      </c>
      <c r="R22" s="25">
        <f>SUMIFS('Pipeline Management'!$J:$J, 'Pipeline Management'!$B:$B, $B22, 'Pipeline Management'!$K:$K, R$4)</f>
        <v>0</v>
      </c>
      <c r="S22" s="25">
        <f>SUMIFS('Pipeline Management'!$J:$J, 'Pipeline Management'!$B:$B, $B22, 'Pipeline Management'!$K:$K, S$4)</f>
        <v>0</v>
      </c>
      <c r="T22" s="25">
        <f>SUMIFS('Pipeline Management'!$J:$J, 'Pipeline Management'!$B:$B, $B22, 'Pipeline Management'!$K:$K, T$4)</f>
        <v>0</v>
      </c>
      <c r="U22" s="25">
        <f>SUMIFS('Pipeline Management'!$J:$J, 'Pipeline Management'!$B:$B, $B22, 'Pipeline Management'!$K:$K, U$4)</f>
        <v>0</v>
      </c>
      <c r="V22" s="25">
        <f>SUMIFS('Pipeline Management'!$J:$J, 'Pipeline Management'!$B:$B, $B22, 'Pipeline Management'!$K:$K, V$4)</f>
        <v>0</v>
      </c>
      <c r="W22" s="25">
        <f>SUMIFS('Pipeline Management'!$J:$J, 'Pipeline Management'!$B:$B, $B22, 'Pipeline Management'!$K:$K, W$4)</f>
        <v>0</v>
      </c>
      <c r="X22" s="25">
        <f>SUMIFS('Pipeline Management'!$J:$J, 'Pipeline Management'!$B:$B, $B22, 'Pipeline Management'!$K:$K, X$4)</f>
        <v>0</v>
      </c>
      <c r="Y22" s="25">
        <f>SUMIFS('Pipeline Management'!$J:$J, 'Pipeline Management'!$B:$B, $B22, 'Pipeline Management'!$K:$K, Y$4)</f>
        <v>0</v>
      </c>
      <c r="Z22" s="25">
        <f>SUMIFS('Pipeline Management'!$J:$J, 'Pipeline Management'!$B:$B, $B22, 'Pipeline Management'!$K:$K, Z$4)</f>
        <v>0</v>
      </c>
      <c r="AA22" s="25">
        <f>SUMIFS('Pipeline Management'!$J:$J, 'Pipeline Management'!$B:$B, $B22, 'Pipeline Management'!$K:$K, AA$4)</f>
        <v>0</v>
      </c>
    </row>
    <row r="23" spans="2:27" ht="24.6" customHeight="1" thickTop="1" thickBot="1" x14ac:dyDescent="0.35">
      <c r="B23" s="30" t="s">
        <v>14</v>
      </c>
      <c r="C23" s="27">
        <f>SUM(C5:C22)</f>
        <v>75000</v>
      </c>
      <c r="D23" s="27">
        <f>SUM(D5:D22)</f>
        <v>30000</v>
      </c>
      <c r="E23" s="27">
        <f t="shared" ref="E23:N23" si="0">SUM(E5:E22)</f>
        <v>22000</v>
      </c>
      <c r="F23" s="27">
        <f t="shared" si="0"/>
        <v>0</v>
      </c>
      <c r="G23" s="27">
        <f t="shared" si="0"/>
        <v>0</v>
      </c>
      <c r="H23" s="27">
        <f t="shared" si="0"/>
        <v>0</v>
      </c>
      <c r="I23" s="27">
        <f t="shared" si="0"/>
        <v>0</v>
      </c>
      <c r="J23" s="27">
        <f t="shared" si="0"/>
        <v>0</v>
      </c>
      <c r="K23" s="27">
        <f t="shared" si="0"/>
        <v>0</v>
      </c>
      <c r="L23" s="27">
        <f t="shared" si="0"/>
        <v>0</v>
      </c>
      <c r="M23" s="27">
        <f t="shared" si="0"/>
        <v>0</v>
      </c>
      <c r="N23" s="27">
        <f t="shared" si="0"/>
        <v>0</v>
      </c>
      <c r="O23" s="29"/>
      <c r="P23" s="27">
        <f>SUM(P5:P22)</f>
        <v>0</v>
      </c>
      <c r="Q23" s="27">
        <f>SUM(Q5:Q22)</f>
        <v>0</v>
      </c>
      <c r="R23" s="27">
        <f t="shared" ref="R23:AA23" si="1">SUM(R5:R22)</f>
        <v>37000</v>
      </c>
      <c r="S23" s="27">
        <f t="shared" si="1"/>
        <v>0</v>
      </c>
      <c r="T23" s="27">
        <f t="shared" si="1"/>
        <v>0</v>
      </c>
      <c r="U23" s="27">
        <f t="shared" si="1"/>
        <v>29600</v>
      </c>
      <c r="V23" s="27">
        <f t="shared" si="1"/>
        <v>0</v>
      </c>
      <c r="W23" s="27">
        <f t="shared" si="1"/>
        <v>0</v>
      </c>
      <c r="X23" s="27">
        <f t="shared" si="1"/>
        <v>0</v>
      </c>
      <c r="Y23" s="27">
        <f t="shared" si="1"/>
        <v>0</v>
      </c>
      <c r="Z23" s="27">
        <f t="shared" si="1"/>
        <v>0</v>
      </c>
      <c r="AA23" s="27">
        <f t="shared" si="1"/>
        <v>0</v>
      </c>
    </row>
    <row r="24" spans="2:27" ht="24.6" customHeight="1" thickTop="1" thickBot="1" x14ac:dyDescent="0.35">
      <c r="B24" s="31" t="s">
        <v>15</v>
      </c>
      <c r="C24" s="28">
        <f>C23</f>
        <v>75000</v>
      </c>
      <c r="D24" s="28">
        <f t="shared" ref="D24:N24" si="2">C24+D23</f>
        <v>105000</v>
      </c>
      <c r="E24" s="28">
        <f t="shared" si="2"/>
        <v>127000</v>
      </c>
      <c r="F24" s="28">
        <f t="shared" si="2"/>
        <v>127000</v>
      </c>
      <c r="G24" s="28">
        <f t="shared" si="2"/>
        <v>127000</v>
      </c>
      <c r="H24" s="28">
        <f t="shared" si="2"/>
        <v>127000</v>
      </c>
      <c r="I24" s="28">
        <f t="shared" si="2"/>
        <v>127000</v>
      </c>
      <c r="J24" s="28">
        <f t="shared" si="2"/>
        <v>127000</v>
      </c>
      <c r="K24" s="28">
        <f t="shared" si="2"/>
        <v>127000</v>
      </c>
      <c r="L24" s="28">
        <f t="shared" si="2"/>
        <v>127000</v>
      </c>
      <c r="M24" s="28">
        <f t="shared" si="2"/>
        <v>127000</v>
      </c>
      <c r="N24" s="28">
        <f t="shared" si="2"/>
        <v>127000</v>
      </c>
      <c r="O24" s="29"/>
      <c r="P24" s="28">
        <f>P23</f>
        <v>0</v>
      </c>
      <c r="Q24" s="28">
        <f t="shared" ref="Q24" si="3">P24+Q23</f>
        <v>0</v>
      </c>
      <c r="R24" s="28">
        <f t="shared" ref="R24" si="4">Q24+R23</f>
        <v>37000</v>
      </c>
      <c r="S24" s="28">
        <f t="shared" ref="S24" si="5">R24+S23</f>
        <v>37000</v>
      </c>
      <c r="T24" s="28">
        <f t="shared" ref="T24" si="6">S24+T23</f>
        <v>37000</v>
      </c>
      <c r="U24" s="28">
        <f t="shared" ref="U24" si="7">T24+U23</f>
        <v>66600</v>
      </c>
      <c r="V24" s="28">
        <f t="shared" ref="V24" si="8">U24+V23</f>
        <v>66600</v>
      </c>
      <c r="W24" s="28">
        <f t="shared" ref="W24" si="9">V24+W23</f>
        <v>66600</v>
      </c>
      <c r="X24" s="28">
        <f t="shared" ref="X24" si="10">W24+X23</f>
        <v>66600</v>
      </c>
      <c r="Y24" s="28">
        <f t="shared" ref="Y24" si="11">X24+Y23</f>
        <v>66600</v>
      </c>
      <c r="Z24" s="28">
        <f t="shared" ref="Z24" si="12">Y24+Z23</f>
        <v>66600</v>
      </c>
      <c r="AA24" s="28">
        <f t="shared" ref="AA24" si="13">Z24+AA23</f>
        <v>66600</v>
      </c>
    </row>
    <row r="25" spans="2:27" ht="15" thickTop="1" x14ac:dyDescent="0.3">
      <c r="B25" s="11"/>
      <c r="C25" s="11"/>
      <c r="D25" s="11"/>
      <c r="E25" s="11"/>
      <c r="F25" s="11"/>
      <c r="G25" s="11"/>
      <c r="H25" s="11"/>
      <c r="I25" s="11"/>
      <c r="J25" s="11"/>
      <c r="K25" s="11"/>
      <c r="L25" s="11"/>
      <c r="M25" s="11"/>
      <c r="N25" s="11"/>
    </row>
  </sheetData>
  <dataConsolidate/>
  <mergeCells count="2">
    <mergeCell ref="C3:N3"/>
    <mergeCell ref="P3:AA3"/>
  </mergeCells>
  <dataValidations count="1">
    <dataValidation allowBlank="1" showErrorMessage="1" sqref="B4 B1:C3 P3 P1 W1" xr:uid="{7FEA0323-6851-4AA3-B098-E6DCC656C384}"/>
  </dataValidations>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r:uid="{5658AE1A-47AF-448F-A54C-E42951C5136A}">
          <x14:formula1>
            <xm:f>TermsConditions!$B$4:$B$28</xm:f>
          </x14:formula1>
          <xm:sqref>B5:B22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CFA142-23B9-48BA-B79E-D13213BC08F8}">
  <dimension ref="B1:N24"/>
  <sheetViews>
    <sheetView showGridLines="0" zoomScale="85" zoomScaleNormal="85" workbookViewId="0">
      <selection activeCell="Q20" sqref="Q20"/>
    </sheetView>
  </sheetViews>
  <sheetFormatPr defaultRowHeight="14.4" x14ac:dyDescent="0.3"/>
  <cols>
    <col min="1" max="1" width="3.21875" customWidth="1"/>
    <col min="2" max="2" width="20.44140625" customWidth="1"/>
    <col min="3" max="3" width="13.5546875" bestFit="1" customWidth="1"/>
    <col min="4" max="4" width="14.77734375" bestFit="1" customWidth="1"/>
    <col min="5" max="11" width="14.44140625" bestFit="1" customWidth="1"/>
    <col min="12" max="12" width="14.5546875" customWidth="1"/>
    <col min="13" max="14" width="14.44140625" bestFit="1" customWidth="1"/>
  </cols>
  <sheetData>
    <row r="1" spans="2:14" ht="45" customHeight="1" x14ac:dyDescent="0.5">
      <c r="B1" s="21" t="s">
        <v>54</v>
      </c>
      <c r="C1" s="5"/>
      <c r="D1" s="1"/>
      <c r="E1" s="1"/>
      <c r="F1" s="1"/>
      <c r="G1" s="1"/>
      <c r="H1" s="1"/>
      <c r="I1" s="32"/>
      <c r="J1" s="1"/>
      <c r="K1" s="1"/>
      <c r="L1" s="32" t="s">
        <v>16</v>
      </c>
      <c r="M1" s="1"/>
      <c r="N1" s="2"/>
    </row>
    <row r="2" spans="2:14" s="4" customFormat="1" ht="10.199999999999999" customHeight="1" x14ac:dyDescent="0.5">
      <c r="B2" s="7"/>
      <c r="C2" s="8"/>
      <c r="D2" s="3"/>
      <c r="E2" s="3"/>
      <c r="F2" s="3"/>
      <c r="G2" s="3"/>
      <c r="H2" s="3"/>
      <c r="I2" s="3"/>
      <c r="J2" s="3"/>
      <c r="K2" s="3"/>
      <c r="L2" s="3"/>
      <c r="M2" s="3"/>
      <c r="N2" s="9"/>
    </row>
    <row r="3" spans="2:14" ht="46.8" customHeight="1" thickBot="1" x14ac:dyDescent="0.35">
      <c r="B3" s="10" t="s">
        <v>13</v>
      </c>
      <c r="C3" s="10" t="s">
        <v>1</v>
      </c>
      <c r="D3" s="10" t="s">
        <v>2</v>
      </c>
      <c r="E3" s="10" t="s">
        <v>3</v>
      </c>
      <c r="F3" s="10" t="s">
        <v>4</v>
      </c>
      <c r="G3" s="10" t="s">
        <v>5</v>
      </c>
      <c r="H3" s="10" t="s">
        <v>6</v>
      </c>
      <c r="I3" s="10" t="s">
        <v>7</v>
      </c>
      <c r="J3" s="10" t="s">
        <v>8</v>
      </c>
      <c r="K3" s="10" t="s">
        <v>9</v>
      </c>
      <c r="L3" s="10" t="s">
        <v>10</v>
      </c>
      <c r="M3" s="10" t="s">
        <v>11</v>
      </c>
      <c r="N3" s="10" t="s">
        <v>12</v>
      </c>
    </row>
    <row r="4" spans="2:14" s="20" customFormat="1" ht="18.600000000000001" customHeight="1" thickTop="1" thickBot="1" x14ac:dyDescent="0.3">
      <c r="B4" s="18" t="s">
        <v>17</v>
      </c>
      <c r="C4" s="19">
        <f>SUMIFS('Pipeline Management'!$G:$G, 'Pipeline Management'!$B:$B, $B4, 'Pipeline Management'!$H:$H, "January")</f>
        <v>20000</v>
      </c>
      <c r="D4" s="19">
        <f>SUMIFS('Pipeline Management'!$G:$G, 'Pipeline Management'!$B:$B, $B4, 'Pipeline Management'!$H:$H, "February")</f>
        <v>0</v>
      </c>
      <c r="E4" s="19">
        <f>SUMIFS('Pipeline Management'!$G:$G, 'Pipeline Management'!$B:$B, $B4, 'Pipeline Management'!$H:$H, "March")</f>
        <v>0</v>
      </c>
      <c r="F4" s="19">
        <f>SUMIFS('Pipeline Management'!$G:$G, 'Pipeline Management'!$B:$B, $B4, 'Pipeline Management'!$H:$H, "April")</f>
        <v>0</v>
      </c>
      <c r="G4" s="19">
        <f>SUMIFS('Pipeline Management'!$G:$G, 'Pipeline Management'!$B:$B, $B4, 'Pipeline Management'!$H:$H, "May")</f>
        <v>0</v>
      </c>
      <c r="H4" s="19">
        <f>SUMIFS('Pipeline Management'!$G:$G, 'Pipeline Management'!$B:$B, $B4, 'Pipeline Management'!$H:$H, "June")</f>
        <v>0</v>
      </c>
      <c r="I4" s="19">
        <f>SUMIFS('Pipeline Management'!$G:$G, 'Pipeline Management'!$B:$B, $B4, 'Pipeline Management'!$H:$H, "July")</f>
        <v>0</v>
      </c>
      <c r="J4" s="19">
        <f>SUMIFS('Pipeline Management'!$G:$G, 'Pipeline Management'!$B:$B, $B4, 'Pipeline Management'!$H:$H, "August")</f>
        <v>0</v>
      </c>
      <c r="K4" s="19">
        <f>SUMIFS('Pipeline Management'!$G:$G, 'Pipeline Management'!$B:$B, $B4, 'Pipeline Management'!$H:$H, "September")</f>
        <v>0</v>
      </c>
      <c r="L4" s="19">
        <f>SUMIFS('Pipeline Management'!$G:$G, 'Pipeline Management'!$B:$B, $B4, 'Pipeline Management'!$H:$H, "October")</f>
        <v>0</v>
      </c>
      <c r="M4" s="19">
        <f>SUMIFS('Pipeline Management'!$G:$G, 'Pipeline Management'!$B:$B, $B4, 'Pipeline Management'!$H:$H, "November")</f>
        <v>0</v>
      </c>
      <c r="N4" s="19">
        <f>SUMIFS('Pipeline Management'!$G:$G, 'Pipeline Management'!$B:$B, $B4, 'Pipeline Management'!$H:$H, "December")</f>
        <v>0</v>
      </c>
    </row>
    <row r="5" spans="2:14" ht="16.2" customHeight="1" thickTop="1" thickBot="1" x14ac:dyDescent="0.35">
      <c r="B5" s="18" t="s">
        <v>32</v>
      </c>
      <c r="C5" s="19">
        <f>SUMIFS('Pipeline Management'!$G:$G, 'Pipeline Management'!$B:$B, $B5, 'Pipeline Management'!$H:$H, "January")</f>
        <v>0</v>
      </c>
      <c r="D5" s="19">
        <f>SUMIFS('Pipeline Management'!$G:$G, 'Pipeline Management'!$B:$B, $B5, 'Pipeline Management'!$H:$H, "February")</f>
        <v>30000</v>
      </c>
      <c r="E5" s="19">
        <f>SUMIFS('Pipeline Management'!$G:$G, 'Pipeline Management'!$B:$B, $B5, 'Pipeline Management'!$H:$H, "March")</f>
        <v>0</v>
      </c>
      <c r="F5" s="19">
        <f>SUMIFS('Pipeline Management'!$G:$G, 'Pipeline Management'!$B:$B, $B5, 'Pipeline Management'!$H:$H, "April")</f>
        <v>0</v>
      </c>
      <c r="G5" s="19">
        <f>SUMIFS('Pipeline Management'!$G:$G, 'Pipeline Management'!$B:$B, $B5, 'Pipeline Management'!$H:$H, "May")</f>
        <v>0</v>
      </c>
      <c r="H5" s="19">
        <f>SUMIFS('Pipeline Management'!$G:$G, 'Pipeline Management'!$B:$B, $B5, 'Pipeline Management'!$H:$H, "June")</f>
        <v>0</v>
      </c>
      <c r="I5" s="19">
        <f>SUMIFS('Pipeline Management'!$G:$G, 'Pipeline Management'!$B:$B, $B5, 'Pipeline Management'!$H:$H, "July")</f>
        <v>0</v>
      </c>
      <c r="J5" s="19">
        <f>SUMIFS('Pipeline Management'!$G:$G, 'Pipeline Management'!$B:$B, $B5, 'Pipeline Management'!$H:$H, "August")</f>
        <v>0</v>
      </c>
      <c r="K5" s="19">
        <f>SUMIFS('Pipeline Management'!$G:$G, 'Pipeline Management'!$B:$B, $B5, 'Pipeline Management'!$H:$H, "September")</f>
        <v>0</v>
      </c>
      <c r="L5" s="19">
        <f>SUMIFS('Pipeline Management'!$G:$G, 'Pipeline Management'!$B:$B, $B5, 'Pipeline Management'!$H:$H, "October")</f>
        <v>0</v>
      </c>
      <c r="M5" s="19">
        <f>SUMIFS('Pipeline Management'!$G:$G, 'Pipeline Management'!$B:$B, $B5, 'Pipeline Management'!$H:$H, "November")</f>
        <v>0</v>
      </c>
      <c r="N5" s="19">
        <f>SUMIFS('Pipeline Management'!$G:$G, 'Pipeline Management'!$B:$B, $B5, 'Pipeline Management'!$H:$H, "December")</f>
        <v>0</v>
      </c>
    </row>
    <row r="6" spans="2:14" ht="16.2" customHeight="1" thickTop="1" thickBot="1" x14ac:dyDescent="0.35">
      <c r="B6" s="18" t="s">
        <v>33</v>
      </c>
      <c r="C6" s="19">
        <f>SUMIFS('Pipeline Management'!$G:$G, 'Pipeline Management'!$B:$B, $B6, 'Pipeline Management'!$H:$H, "January")</f>
        <v>55000</v>
      </c>
      <c r="D6" s="19">
        <f>SUMIFS('Pipeline Management'!$G:$G, 'Pipeline Management'!$B:$B, $B6, 'Pipeline Management'!$H:$H, "February")</f>
        <v>0</v>
      </c>
      <c r="E6" s="19">
        <f>SUMIFS('Pipeline Management'!$G:$G, 'Pipeline Management'!$B:$B, $B6, 'Pipeline Management'!$H:$H, "March")</f>
        <v>0</v>
      </c>
      <c r="F6" s="19">
        <f>SUMIFS('Pipeline Management'!$G:$G, 'Pipeline Management'!$B:$B, $B6, 'Pipeline Management'!$H:$H, "April")</f>
        <v>0</v>
      </c>
      <c r="G6" s="19">
        <f>SUMIFS('Pipeline Management'!$G:$G, 'Pipeline Management'!$B:$B, $B6, 'Pipeline Management'!$H:$H, "May")</f>
        <v>0</v>
      </c>
      <c r="H6" s="19">
        <f>SUMIFS('Pipeline Management'!$G:$G, 'Pipeline Management'!$B:$B, $B6, 'Pipeline Management'!$H:$H, "June")</f>
        <v>0</v>
      </c>
      <c r="I6" s="19">
        <f>SUMIFS('Pipeline Management'!$G:$G, 'Pipeline Management'!$B:$B, $B6, 'Pipeline Management'!$H:$H, "July")</f>
        <v>0</v>
      </c>
      <c r="J6" s="19">
        <f>SUMIFS('Pipeline Management'!$G:$G, 'Pipeline Management'!$B:$B, $B6, 'Pipeline Management'!$H:$H, "August")</f>
        <v>0</v>
      </c>
      <c r="K6" s="19">
        <f>SUMIFS('Pipeline Management'!$G:$G, 'Pipeline Management'!$B:$B, $B6, 'Pipeline Management'!$H:$H, "September")</f>
        <v>0</v>
      </c>
      <c r="L6" s="19">
        <f>SUMIFS('Pipeline Management'!$G:$G, 'Pipeline Management'!$B:$B, $B6, 'Pipeline Management'!$H:$H, "October")</f>
        <v>0</v>
      </c>
      <c r="M6" s="19">
        <f>SUMIFS('Pipeline Management'!$G:$G, 'Pipeline Management'!$B:$B, $B6, 'Pipeline Management'!$H:$H, "November")</f>
        <v>0</v>
      </c>
      <c r="N6" s="19">
        <f>SUMIFS('Pipeline Management'!$G:$G, 'Pipeline Management'!$B:$B, $B6, 'Pipeline Management'!$H:$H, "December")</f>
        <v>0</v>
      </c>
    </row>
    <row r="7" spans="2:14" ht="16.2" customHeight="1" thickTop="1" thickBot="1" x14ac:dyDescent="0.35">
      <c r="B7" s="18" t="s">
        <v>34</v>
      </c>
      <c r="C7" s="19">
        <f>SUMIFS('Pipeline Management'!$G:$G, 'Pipeline Management'!$B:$B, $B7, 'Pipeline Management'!$H:$H, "January")</f>
        <v>0</v>
      </c>
      <c r="D7" s="19">
        <f>SUMIFS('Pipeline Management'!$G:$G, 'Pipeline Management'!$B:$B, $B7, 'Pipeline Management'!$H:$H, "February")</f>
        <v>0</v>
      </c>
      <c r="E7" s="19">
        <f>SUMIFS('Pipeline Management'!$G:$G, 'Pipeline Management'!$B:$B, $B7, 'Pipeline Management'!$H:$H, "March")</f>
        <v>22000</v>
      </c>
      <c r="F7" s="19">
        <f>SUMIFS('Pipeline Management'!$G:$G, 'Pipeline Management'!$B:$B, $B7, 'Pipeline Management'!$H:$H, "April")</f>
        <v>0</v>
      </c>
      <c r="G7" s="19">
        <f>SUMIFS('Pipeline Management'!$G:$G, 'Pipeline Management'!$B:$B, $B7, 'Pipeline Management'!$H:$H, "May")</f>
        <v>0</v>
      </c>
      <c r="H7" s="19">
        <f>SUMIFS('Pipeline Management'!$G:$G, 'Pipeline Management'!$B:$B, $B7, 'Pipeline Management'!$H:$H, "June")</f>
        <v>0</v>
      </c>
      <c r="I7" s="19">
        <f>SUMIFS('Pipeline Management'!$G:$G, 'Pipeline Management'!$B:$B, $B7, 'Pipeline Management'!$H:$H, "July")</f>
        <v>0</v>
      </c>
      <c r="J7" s="19">
        <f>SUMIFS('Pipeline Management'!$G:$G, 'Pipeline Management'!$B:$B, $B7, 'Pipeline Management'!$H:$H, "August")</f>
        <v>0</v>
      </c>
      <c r="K7" s="19">
        <f>SUMIFS('Pipeline Management'!$G:$G, 'Pipeline Management'!$B:$B, $B7, 'Pipeline Management'!$H:$H, "September")</f>
        <v>0</v>
      </c>
      <c r="L7" s="19">
        <f>SUMIFS('Pipeline Management'!$G:$G, 'Pipeline Management'!$B:$B, $B7, 'Pipeline Management'!$H:$H, "October")</f>
        <v>0</v>
      </c>
      <c r="M7" s="19">
        <f>SUMIFS('Pipeline Management'!$G:$G, 'Pipeline Management'!$B:$B, $B7, 'Pipeline Management'!$H:$H, "November")</f>
        <v>0</v>
      </c>
      <c r="N7" s="19">
        <f>SUMIFS('Pipeline Management'!$G:$G, 'Pipeline Management'!$B:$B, $B7, 'Pipeline Management'!$H:$H, "December")</f>
        <v>0</v>
      </c>
    </row>
    <row r="8" spans="2:14" ht="16.2" customHeight="1" thickTop="1" thickBot="1" x14ac:dyDescent="0.35">
      <c r="B8" s="18" t="s">
        <v>35</v>
      </c>
      <c r="C8" s="19">
        <f>SUMIFS('Pipeline Management'!$G:$G, 'Pipeline Management'!$B:$B, $B8, 'Pipeline Management'!$H:$H, "January")</f>
        <v>0</v>
      </c>
      <c r="D8" s="19">
        <f>SUMIFS('Pipeline Management'!$G:$G, 'Pipeline Management'!$B:$B, $B8, 'Pipeline Management'!$H:$H, "February")</f>
        <v>0</v>
      </c>
      <c r="E8" s="19">
        <f>SUMIFS('Pipeline Management'!$G:$G, 'Pipeline Management'!$B:$B, $B8, 'Pipeline Management'!$H:$H, "March")</f>
        <v>0</v>
      </c>
      <c r="F8" s="19">
        <f>SUMIFS('Pipeline Management'!$G:$G, 'Pipeline Management'!$B:$B, $B8, 'Pipeline Management'!$H:$H, "April")</f>
        <v>0</v>
      </c>
      <c r="G8" s="19">
        <f>SUMIFS('Pipeline Management'!$G:$G, 'Pipeline Management'!$B:$B, $B8, 'Pipeline Management'!$H:$H, "May")</f>
        <v>0</v>
      </c>
      <c r="H8" s="19">
        <f>SUMIFS('Pipeline Management'!$G:$G, 'Pipeline Management'!$B:$B, $B8, 'Pipeline Management'!$H:$H, "June")</f>
        <v>0</v>
      </c>
      <c r="I8" s="19">
        <f>SUMIFS('Pipeline Management'!$G:$G, 'Pipeline Management'!$B:$B, $B8, 'Pipeline Management'!$H:$H, "July")</f>
        <v>0</v>
      </c>
      <c r="J8" s="19">
        <f>SUMIFS('Pipeline Management'!$G:$G, 'Pipeline Management'!$B:$B, $B8, 'Pipeline Management'!$H:$H, "August")</f>
        <v>0</v>
      </c>
      <c r="K8" s="19">
        <f>SUMIFS('Pipeline Management'!$G:$G, 'Pipeline Management'!$B:$B, $B8, 'Pipeline Management'!$H:$H, "September")</f>
        <v>0</v>
      </c>
      <c r="L8" s="19">
        <f>SUMIFS('Pipeline Management'!$G:$G, 'Pipeline Management'!$B:$B, $B8, 'Pipeline Management'!$H:$H, "October")</f>
        <v>0</v>
      </c>
      <c r="M8" s="19">
        <f>SUMIFS('Pipeline Management'!$G:$G, 'Pipeline Management'!$B:$B, $B8, 'Pipeline Management'!$H:$H, "November")</f>
        <v>0</v>
      </c>
      <c r="N8" s="19">
        <f>SUMIFS('Pipeline Management'!$G:$G, 'Pipeline Management'!$B:$B, $B8, 'Pipeline Management'!$H:$H, "December")</f>
        <v>0</v>
      </c>
    </row>
    <row r="9" spans="2:14" ht="16.2" customHeight="1" thickTop="1" thickBot="1" x14ac:dyDescent="0.35">
      <c r="B9" s="18" t="s">
        <v>35</v>
      </c>
      <c r="C9" s="19">
        <f>SUMIFS('Pipeline Management'!$G:$G, 'Pipeline Management'!$B:$B, $B9, 'Pipeline Management'!$H:$H, "January")</f>
        <v>0</v>
      </c>
      <c r="D9" s="19">
        <f>SUMIFS('Pipeline Management'!$G:$G, 'Pipeline Management'!$B:$B, $B9, 'Pipeline Management'!$H:$H, "February")</f>
        <v>0</v>
      </c>
      <c r="E9" s="19">
        <f>SUMIFS('Pipeline Management'!$G:$G, 'Pipeline Management'!$B:$B, $B9, 'Pipeline Management'!$H:$H, "March")</f>
        <v>0</v>
      </c>
      <c r="F9" s="19">
        <f>SUMIFS('Pipeline Management'!$G:$G, 'Pipeline Management'!$B:$B, $B9, 'Pipeline Management'!$H:$H, "April")</f>
        <v>0</v>
      </c>
      <c r="G9" s="19">
        <f>SUMIFS('Pipeline Management'!$G:$G, 'Pipeline Management'!$B:$B, $B9, 'Pipeline Management'!$H:$H, "May")</f>
        <v>0</v>
      </c>
      <c r="H9" s="19">
        <f>SUMIFS('Pipeline Management'!$G:$G, 'Pipeline Management'!$B:$B, $B9, 'Pipeline Management'!$H:$H, "June")</f>
        <v>0</v>
      </c>
      <c r="I9" s="19">
        <f>SUMIFS('Pipeline Management'!$G:$G, 'Pipeline Management'!$B:$B, $B9, 'Pipeline Management'!$H:$H, "July")</f>
        <v>0</v>
      </c>
      <c r="J9" s="19">
        <f>SUMIFS('Pipeline Management'!$G:$G, 'Pipeline Management'!$B:$B, $B9, 'Pipeline Management'!$H:$H, "August")</f>
        <v>0</v>
      </c>
      <c r="K9" s="19">
        <f>SUMIFS('Pipeline Management'!$G:$G, 'Pipeline Management'!$B:$B, $B9, 'Pipeline Management'!$H:$H, "September")</f>
        <v>0</v>
      </c>
      <c r="L9" s="19">
        <f>SUMIFS('Pipeline Management'!$G:$G, 'Pipeline Management'!$B:$B, $B9, 'Pipeline Management'!$H:$H, "October")</f>
        <v>0</v>
      </c>
      <c r="M9" s="19">
        <f>SUMIFS('Pipeline Management'!$G:$G, 'Pipeline Management'!$B:$B, $B9, 'Pipeline Management'!$H:$H, "November")</f>
        <v>0</v>
      </c>
      <c r="N9" s="19">
        <f>SUMIFS('Pipeline Management'!$G:$G, 'Pipeline Management'!$B:$B, $B9, 'Pipeline Management'!$H:$H, "December")</f>
        <v>0</v>
      </c>
    </row>
    <row r="10" spans="2:14" ht="16.2" customHeight="1" thickTop="1" thickBot="1" x14ac:dyDescent="0.35">
      <c r="B10" s="18" t="s">
        <v>35</v>
      </c>
      <c r="C10" s="19">
        <f>SUMIFS('Pipeline Management'!$G:$G, 'Pipeline Management'!$B:$B, $B10, 'Pipeline Management'!$H:$H, "January")</f>
        <v>0</v>
      </c>
      <c r="D10" s="19">
        <f>SUMIFS('Pipeline Management'!$G:$G, 'Pipeline Management'!$B:$B, $B10, 'Pipeline Management'!$H:$H, "February")</f>
        <v>0</v>
      </c>
      <c r="E10" s="19">
        <f>SUMIFS('Pipeline Management'!$G:$G, 'Pipeline Management'!$B:$B, $B10, 'Pipeline Management'!$H:$H, "March")</f>
        <v>0</v>
      </c>
      <c r="F10" s="19">
        <f>SUMIFS('Pipeline Management'!$G:$G, 'Pipeline Management'!$B:$B, $B10, 'Pipeline Management'!$H:$H, "April")</f>
        <v>0</v>
      </c>
      <c r="G10" s="19">
        <f>SUMIFS('Pipeline Management'!$G:$G, 'Pipeline Management'!$B:$B, $B10, 'Pipeline Management'!$H:$H, "May")</f>
        <v>0</v>
      </c>
      <c r="H10" s="19">
        <f>SUMIFS('Pipeline Management'!$G:$G, 'Pipeline Management'!$B:$B, $B10, 'Pipeline Management'!$H:$H, "June")</f>
        <v>0</v>
      </c>
      <c r="I10" s="19">
        <f>SUMIFS('Pipeline Management'!$G:$G, 'Pipeline Management'!$B:$B, $B10, 'Pipeline Management'!$H:$H, "July")</f>
        <v>0</v>
      </c>
      <c r="J10" s="19">
        <f>SUMIFS('Pipeline Management'!$G:$G, 'Pipeline Management'!$B:$B, $B10, 'Pipeline Management'!$H:$H, "August")</f>
        <v>0</v>
      </c>
      <c r="K10" s="19">
        <f>SUMIFS('Pipeline Management'!$G:$G, 'Pipeline Management'!$B:$B, $B10, 'Pipeline Management'!$H:$H, "September")</f>
        <v>0</v>
      </c>
      <c r="L10" s="19">
        <f>SUMIFS('Pipeline Management'!$G:$G, 'Pipeline Management'!$B:$B, $B10, 'Pipeline Management'!$H:$H, "October")</f>
        <v>0</v>
      </c>
      <c r="M10" s="19">
        <f>SUMIFS('Pipeline Management'!$G:$G, 'Pipeline Management'!$B:$B, $B10, 'Pipeline Management'!$H:$H, "November")</f>
        <v>0</v>
      </c>
      <c r="N10" s="19">
        <f>SUMIFS('Pipeline Management'!$G:$G, 'Pipeline Management'!$B:$B, $B10, 'Pipeline Management'!$H:$H, "December")</f>
        <v>0</v>
      </c>
    </row>
    <row r="11" spans="2:14" ht="16.2" customHeight="1" thickTop="1" thickBot="1" x14ac:dyDescent="0.35">
      <c r="B11" s="18" t="s">
        <v>35</v>
      </c>
      <c r="C11" s="19">
        <f>SUMIFS('Pipeline Management'!$G:$G, 'Pipeline Management'!$B:$B, $B11, 'Pipeline Management'!$H:$H, "January")</f>
        <v>0</v>
      </c>
      <c r="D11" s="19">
        <f>SUMIFS('Pipeline Management'!$G:$G, 'Pipeline Management'!$B:$B, $B11, 'Pipeline Management'!$H:$H, "February")</f>
        <v>0</v>
      </c>
      <c r="E11" s="19">
        <f>SUMIFS('Pipeline Management'!$G:$G, 'Pipeline Management'!$B:$B, $B11, 'Pipeline Management'!$H:$H, "March")</f>
        <v>0</v>
      </c>
      <c r="F11" s="19">
        <f>SUMIFS('Pipeline Management'!$G:$G, 'Pipeline Management'!$B:$B, $B11, 'Pipeline Management'!$H:$H, "April")</f>
        <v>0</v>
      </c>
      <c r="G11" s="19">
        <f>SUMIFS('Pipeline Management'!$G:$G, 'Pipeline Management'!$B:$B, $B11, 'Pipeline Management'!$H:$H, "May")</f>
        <v>0</v>
      </c>
      <c r="H11" s="19">
        <f>SUMIFS('Pipeline Management'!$G:$G, 'Pipeline Management'!$B:$B, $B11, 'Pipeline Management'!$H:$H, "June")</f>
        <v>0</v>
      </c>
      <c r="I11" s="19">
        <f>SUMIFS('Pipeline Management'!$G:$G, 'Pipeline Management'!$B:$B, $B11, 'Pipeline Management'!$H:$H, "July")</f>
        <v>0</v>
      </c>
      <c r="J11" s="19">
        <f>SUMIFS('Pipeline Management'!$G:$G, 'Pipeline Management'!$B:$B, $B11, 'Pipeline Management'!$H:$H, "August")</f>
        <v>0</v>
      </c>
      <c r="K11" s="19">
        <f>SUMIFS('Pipeline Management'!$G:$G, 'Pipeline Management'!$B:$B, $B11, 'Pipeline Management'!$H:$H, "September")</f>
        <v>0</v>
      </c>
      <c r="L11" s="19">
        <f>SUMIFS('Pipeline Management'!$G:$G, 'Pipeline Management'!$B:$B, $B11, 'Pipeline Management'!$H:$H, "October")</f>
        <v>0</v>
      </c>
      <c r="M11" s="19">
        <f>SUMIFS('Pipeline Management'!$G:$G, 'Pipeline Management'!$B:$B, $B11, 'Pipeline Management'!$H:$H, "November")</f>
        <v>0</v>
      </c>
      <c r="N11" s="19">
        <f>SUMIFS('Pipeline Management'!$G:$G, 'Pipeline Management'!$B:$B, $B11, 'Pipeline Management'!$H:$H, "December")</f>
        <v>0</v>
      </c>
    </row>
    <row r="12" spans="2:14" ht="16.2" customHeight="1" thickTop="1" thickBot="1" x14ac:dyDescent="0.35">
      <c r="B12" s="18" t="s">
        <v>35</v>
      </c>
      <c r="C12" s="19">
        <f>SUMIFS('Pipeline Management'!$G:$G, 'Pipeline Management'!$B:$B, $B12, 'Pipeline Management'!$H:$H, "January")</f>
        <v>0</v>
      </c>
      <c r="D12" s="19">
        <f>SUMIFS('Pipeline Management'!$G:$G, 'Pipeline Management'!$B:$B, $B12, 'Pipeline Management'!$H:$H, "February")</f>
        <v>0</v>
      </c>
      <c r="E12" s="19">
        <f>SUMIFS('Pipeline Management'!$G:$G, 'Pipeline Management'!$B:$B, $B12, 'Pipeline Management'!$H:$H, "March")</f>
        <v>0</v>
      </c>
      <c r="F12" s="19">
        <f>SUMIFS('Pipeline Management'!$G:$G, 'Pipeline Management'!$B:$B, $B12, 'Pipeline Management'!$H:$H, "April")</f>
        <v>0</v>
      </c>
      <c r="G12" s="19">
        <f>SUMIFS('Pipeline Management'!$G:$G, 'Pipeline Management'!$B:$B, $B12, 'Pipeline Management'!$H:$H, "May")</f>
        <v>0</v>
      </c>
      <c r="H12" s="19">
        <f>SUMIFS('Pipeline Management'!$G:$G, 'Pipeline Management'!$B:$B, $B12, 'Pipeline Management'!$H:$H, "June")</f>
        <v>0</v>
      </c>
      <c r="I12" s="19">
        <f>SUMIFS('Pipeline Management'!$G:$G, 'Pipeline Management'!$B:$B, $B12, 'Pipeline Management'!$H:$H, "July")</f>
        <v>0</v>
      </c>
      <c r="J12" s="19">
        <f>SUMIFS('Pipeline Management'!$G:$G, 'Pipeline Management'!$B:$B, $B12, 'Pipeline Management'!$H:$H, "August")</f>
        <v>0</v>
      </c>
      <c r="K12" s="19">
        <f>SUMIFS('Pipeline Management'!$G:$G, 'Pipeline Management'!$B:$B, $B12, 'Pipeline Management'!$H:$H, "September")</f>
        <v>0</v>
      </c>
      <c r="L12" s="19">
        <f>SUMIFS('Pipeline Management'!$G:$G, 'Pipeline Management'!$B:$B, $B12, 'Pipeline Management'!$H:$H, "October")</f>
        <v>0</v>
      </c>
      <c r="M12" s="19">
        <f>SUMIFS('Pipeline Management'!$G:$G, 'Pipeline Management'!$B:$B, $B12, 'Pipeline Management'!$H:$H, "November")</f>
        <v>0</v>
      </c>
      <c r="N12" s="19">
        <f>SUMIFS('Pipeline Management'!$G:$G, 'Pipeline Management'!$B:$B, $B12, 'Pipeline Management'!$H:$H, "December")</f>
        <v>0</v>
      </c>
    </row>
    <row r="13" spans="2:14" ht="16.2" customHeight="1" thickTop="1" thickBot="1" x14ac:dyDescent="0.35">
      <c r="B13" s="18" t="s">
        <v>35</v>
      </c>
      <c r="C13" s="19">
        <f>SUMIFS('Pipeline Management'!$G:$G, 'Pipeline Management'!$B:$B, $B13, 'Pipeline Management'!$H:$H, "January")</f>
        <v>0</v>
      </c>
      <c r="D13" s="19">
        <f>SUMIFS('Pipeline Management'!$G:$G, 'Pipeline Management'!$B:$B, $B13, 'Pipeline Management'!$H:$H, "February")</f>
        <v>0</v>
      </c>
      <c r="E13" s="19">
        <f>SUMIFS('Pipeline Management'!$G:$G, 'Pipeline Management'!$B:$B, $B13, 'Pipeline Management'!$H:$H, "March")</f>
        <v>0</v>
      </c>
      <c r="F13" s="19">
        <f>SUMIFS('Pipeline Management'!$G:$G, 'Pipeline Management'!$B:$B, $B13, 'Pipeline Management'!$H:$H, "April")</f>
        <v>0</v>
      </c>
      <c r="G13" s="19">
        <f>SUMIFS('Pipeline Management'!$G:$G, 'Pipeline Management'!$B:$B, $B13, 'Pipeline Management'!$H:$H, "May")</f>
        <v>0</v>
      </c>
      <c r="H13" s="19">
        <f>SUMIFS('Pipeline Management'!$G:$G, 'Pipeline Management'!$B:$B, $B13, 'Pipeline Management'!$H:$H, "June")</f>
        <v>0</v>
      </c>
      <c r="I13" s="19">
        <f>SUMIFS('Pipeline Management'!$G:$G, 'Pipeline Management'!$B:$B, $B13, 'Pipeline Management'!$H:$H, "July")</f>
        <v>0</v>
      </c>
      <c r="J13" s="19">
        <f>SUMIFS('Pipeline Management'!$G:$G, 'Pipeline Management'!$B:$B, $B13, 'Pipeline Management'!$H:$H, "August")</f>
        <v>0</v>
      </c>
      <c r="K13" s="19">
        <f>SUMIFS('Pipeline Management'!$G:$G, 'Pipeline Management'!$B:$B, $B13, 'Pipeline Management'!$H:$H, "September")</f>
        <v>0</v>
      </c>
      <c r="L13" s="19">
        <f>SUMIFS('Pipeline Management'!$G:$G, 'Pipeline Management'!$B:$B, $B13, 'Pipeline Management'!$H:$H, "October")</f>
        <v>0</v>
      </c>
      <c r="M13" s="19">
        <f>SUMIFS('Pipeline Management'!$G:$G, 'Pipeline Management'!$B:$B, $B13, 'Pipeline Management'!$H:$H, "November")</f>
        <v>0</v>
      </c>
      <c r="N13" s="19">
        <f>SUMIFS('Pipeline Management'!$G:$G, 'Pipeline Management'!$B:$B, $B13, 'Pipeline Management'!$H:$H, "December")</f>
        <v>0</v>
      </c>
    </row>
    <row r="14" spans="2:14" ht="16.2" customHeight="1" thickTop="1" thickBot="1" x14ac:dyDescent="0.35">
      <c r="B14" s="18" t="s">
        <v>35</v>
      </c>
      <c r="C14" s="19">
        <f>SUMIFS('Pipeline Management'!$G:$G, 'Pipeline Management'!$B:$B, $B14, 'Pipeline Management'!$H:$H, "January")</f>
        <v>0</v>
      </c>
      <c r="D14" s="19">
        <f>SUMIFS('Pipeline Management'!$G:$G, 'Pipeline Management'!$B:$B, $B14, 'Pipeline Management'!$H:$H, "February")</f>
        <v>0</v>
      </c>
      <c r="E14" s="19">
        <f>SUMIFS('Pipeline Management'!$G:$G, 'Pipeline Management'!$B:$B, $B14, 'Pipeline Management'!$H:$H, "March")</f>
        <v>0</v>
      </c>
      <c r="F14" s="19">
        <f>SUMIFS('Pipeline Management'!$G:$G, 'Pipeline Management'!$B:$B, $B14, 'Pipeline Management'!$H:$H, "April")</f>
        <v>0</v>
      </c>
      <c r="G14" s="19">
        <f>SUMIFS('Pipeline Management'!$G:$G, 'Pipeline Management'!$B:$B, $B14, 'Pipeline Management'!$H:$H, "May")</f>
        <v>0</v>
      </c>
      <c r="H14" s="19">
        <f>SUMIFS('Pipeline Management'!$G:$G, 'Pipeline Management'!$B:$B, $B14, 'Pipeline Management'!$H:$H, "June")</f>
        <v>0</v>
      </c>
      <c r="I14" s="19">
        <f>SUMIFS('Pipeline Management'!$G:$G, 'Pipeline Management'!$B:$B, $B14, 'Pipeline Management'!$H:$H, "July")</f>
        <v>0</v>
      </c>
      <c r="J14" s="19">
        <f>SUMIFS('Pipeline Management'!$G:$G, 'Pipeline Management'!$B:$B, $B14, 'Pipeline Management'!$H:$H, "August")</f>
        <v>0</v>
      </c>
      <c r="K14" s="19">
        <f>SUMIFS('Pipeline Management'!$G:$G, 'Pipeline Management'!$B:$B, $B14, 'Pipeline Management'!$H:$H, "September")</f>
        <v>0</v>
      </c>
      <c r="L14" s="19">
        <f>SUMIFS('Pipeline Management'!$G:$G, 'Pipeline Management'!$B:$B, $B14, 'Pipeline Management'!$H:$H, "October")</f>
        <v>0</v>
      </c>
      <c r="M14" s="19">
        <f>SUMIFS('Pipeline Management'!$G:$G, 'Pipeline Management'!$B:$B, $B14, 'Pipeline Management'!$H:$H, "November")</f>
        <v>0</v>
      </c>
      <c r="N14" s="19">
        <f>SUMIFS('Pipeline Management'!$G:$G, 'Pipeline Management'!$B:$B, $B14, 'Pipeline Management'!$H:$H, "December")</f>
        <v>0</v>
      </c>
    </row>
    <row r="15" spans="2:14" ht="16.2" customHeight="1" thickTop="1" thickBot="1" x14ac:dyDescent="0.35">
      <c r="B15" s="18" t="s">
        <v>35</v>
      </c>
      <c r="C15" s="19">
        <f>SUMIFS('Pipeline Management'!$G:$G, 'Pipeline Management'!$B:$B, $B15, 'Pipeline Management'!$H:$H, "January")</f>
        <v>0</v>
      </c>
      <c r="D15" s="19">
        <f>SUMIFS('Pipeline Management'!$G:$G, 'Pipeline Management'!$B:$B, $B15, 'Pipeline Management'!$H:$H, "February")</f>
        <v>0</v>
      </c>
      <c r="E15" s="19">
        <f>SUMIFS('Pipeline Management'!$G:$G, 'Pipeline Management'!$B:$B, $B15, 'Pipeline Management'!$H:$H, "March")</f>
        <v>0</v>
      </c>
      <c r="F15" s="19">
        <f>SUMIFS('Pipeline Management'!$G:$G, 'Pipeline Management'!$B:$B, $B15, 'Pipeline Management'!$H:$H, "April")</f>
        <v>0</v>
      </c>
      <c r="G15" s="19">
        <f>SUMIFS('Pipeline Management'!$G:$G, 'Pipeline Management'!$B:$B, $B15, 'Pipeline Management'!$H:$H, "May")</f>
        <v>0</v>
      </c>
      <c r="H15" s="19">
        <f>SUMIFS('Pipeline Management'!$G:$G, 'Pipeline Management'!$B:$B, $B15, 'Pipeline Management'!$H:$H, "June")</f>
        <v>0</v>
      </c>
      <c r="I15" s="19">
        <f>SUMIFS('Pipeline Management'!$G:$G, 'Pipeline Management'!$B:$B, $B15, 'Pipeline Management'!$H:$H, "July")</f>
        <v>0</v>
      </c>
      <c r="J15" s="19">
        <f>SUMIFS('Pipeline Management'!$G:$G, 'Pipeline Management'!$B:$B, $B15, 'Pipeline Management'!$H:$H, "August")</f>
        <v>0</v>
      </c>
      <c r="K15" s="19">
        <f>SUMIFS('Pipeline Management'!$G:$G, 'Pipeline Management'!$B:$B, $B15, 'Pipeline Management'!$H:$H, "September")</f>
        <v>0</v>
      </c>
      <c r="L15" s="19">
        <f>SUMIFS('Pipeline Management'!$G:$G, 'Pipeline Management'!$B:$B, $B15, 'Pipeline Management'!$H:$H, "October")</f>
        <v>0</v>
      </c>
      <c r="M15" s="19">
        <f>SUMIFS('Pipeline Management'!$G:$G, 'Pipeline Management'!$B:$B, $B15, 'Pipeline Management'!$H:$H, "November")</f>
        <v>0</v>
      </c>
      <c r="N15" s="19">
        <f>SUMIFS('Pipeline Management'!$G:$G, 'Pipeline Management'!$B:$B, $B15, 'Pipeline Management'!$H:$H, "December")</f>
        <v>0</v>
      </c>
    </row>
    <row r="16" spans="2:14" ht="16.2" customHeight="1" thickTop="1" thickBot="1" x14ac:dyDescent="0.35">
      <c r="B16" s="18" t="s">
        <v>35</v>
      </c>
      <c r="C16" s="19">
        <f>SUMIFS('Pipeline Management'!$G:$G, 'Pipeline Management'!$B:$B, $B16, 'Pipeline Management'!$H:$H, "January")</f>
        <v>0</v>
      </c>
      <c r="D16" s="19">
        <f>SUMIFS('Pipeline Management'!$G:$G, 'Pipeline Management'!$B:$B, $B16, 'Pipeline Management'!$H:$H, "February")</f>
        <v>0</v>
      </c>
      <c r="E16" s="19">
        <f>SUMIFS('Pipeline Management'!$G:$G, 'Pipeline Management'!$B:$B, $B16, 'Pipeline Management'!$H:$H, "March")</f>
        <v>0</v>
      </c>
      <c r="F16" s="19">
        <f>SUMIFS('Pipeline Management'!$G:$G, 'Pipeline Management'!$B:$B, $B16, 'Pipeline Management'!$H:$H, "April")</f>
        <v>0</v>
      </c>
      <c r="G16" s="19">
        <f>SUMIFS('Pipeline Management'!$G:$G, 'Pipeline Management'!$B:$B, $B16, 'Pipeline Management'!$H:$H, "May")</f>
        <v>0</v>
      </c>
      <c r="H16" s="19">
        <f>SUMIFS('Pipeline Management'!$G:$G, 'Pipeline Management'!$B:$B, $B16, 'Pipeline Management'!$H:$H, "June")</f>
        <v>0</v>
      </c>
      <c r="I16" s="19">
        <f>SUMIFS('Pipeline Management'!$G:$G, 'Pipeline Management'!$B:$B, $B16, 'Pipeline Management'!$H:$H, "July")</f>
        <v>0</v>
      </c>
      <c r="J16" s="19">
        <f>SUMIFS('Pipeline Management'!$G:$G, 'Pipeline Management'!$B:$B, $B16, 'Pipeline Management'!$H:$H, "August")</f>
        <v>0</v>
      </c>
      <c r="K16" s="19">
        <f>SUMIFS('Pipeline Management'!$G:$G, 'Pipeline Management'!$B:$B, $B16, 'Pipeline Management'!$H:$H, "September")</f>
        <v>0</v>
      </c>
      <c r="L16" s="19">
        <f>SUMIFS('Pipeline Management'!$G:$G, 'Pipeline Management'!$B:$B, $B16, 'Pipeline Management'!$H:$H, "October")</f>
        <v>0</v>
      </c>
      <c r="M16" s="19">
        <f>SUMIFS('Pipeline Management'!$G:$G, 'Pipeline Management'!$B:$B, $B16, 'Pipeline Management'!$H:$H, "November")</f>
        <v>0</v>
      </c>
      <c r="N16" s="19">
        <f>SUMIFS('Pipeline Management'!$G:$G, 'Pipeline Management'!$B:$B, $B16, 'Pipeline Management'!$H:$H, "December")</f>
        <v>0</v>
      </c>
    </row>
    <row r="17" spans="2:14" ht="16.2" customHeight="1" thickTop="1" thickBot="1" x14ac:dyDescent="0.35">
      <c r="B17" s="18" t="s">
        <v>35</v>
      </c>
      <c r="C17" s="19">
        <f>SUMIFS('Pipeline Management'!$G:$G, 'Pipeline Management'!$B:$B, $B17, 'Pipeline Management'!$H:$H, "January")</f>
        <v>0</v>
      </c>
      <c r="D17" s="19">
        <f>SUMIFS('Pipeline Management'!$G:$G, 'Pipeline Management'!$B:$B, $B17, 'Pipeline Management'!$H:$H, "February")</f>
        <v>0</v>
      </c>
      <c r="E17" s="19">
        <f>SUMIFS('Pipeline Management'!$G:$G, 'Pipeline Management'!$B:$B, $B17, 'Pipeline Management'!$H:$H, "March")</f>
        <v>0</v>
      </c>
      <c r="F17" s="19">
        <f>SUMIFS('Pipeline Management'!$G:$G, 'Pipeline Management'!$B:$B, $B17, 'Pipeline Management'!$H:$H, "April")</f>
        <v>0</v>
      </c>
      <c r="G17" s="19">
        <f>SUMIFS('Pipeline Management'!$G:$G, 'Pipeline Management'!$B:$B, $B17, 'Pipeline Management'!$H:$H, "May")</f>
        <v>0</v>
      </c>
      <c r="H17" s="19">
        <f>SUMIFS('Pipeline Management'!$G:$G, 'Pipeline Management'!$B:$B, $B17, 'Pipeline Management'!$H:$H, "June")</f>
        <v>0</v>
      </c>
      <c r="I17" s="19">
        <f>SUMIFS('Pipeline Management'!$G:$G, 'Pipeline Management'!$B:$B, $B17, 'Pipeline Management'!$H:$H, "July")</f>
        <v>0</v>
      </c>
      <c r="J17" s="19">
        <f>SUMIFS('Pipeline Management'!$G:$G, 'Pipeline Management'!$B:$B, $B17, 'Pipeline Management'!$H:$H, "August")</f>
        <v>0</v>
      </c>
      <c r="K17" s="19">
        <f>SUMIFS('Pipeline Management'!$G:$G, 'Pipeline Management'!$B:$B, $B17, 'Pipeline Management'!$H:$H, "September")</f>
        <v>0</v>
      </c>
      <c r="L17" s="19">
        <f>SUMIFS('Pipeline Management'!$G:$G, 'Pipeline Management'!$B:$B, $B17, 'Pipeline Management'!$H:$H, "October")</f>
        <v>0</v>
      </c>
      <c r="M17" s="19">
        <f>SUMIFS('Pipeline Management'!$G:$G, 'Pipeline Management'!$B:$B, $B17, 'Pipeline Management'!$H:$H, "November")</f>
        <v>0</v>
      </c>
      <c r="N17" s="19">
        <f>SUMIFS('Pipeline Management'!$G:$G, 'Pipeline Management'!$B:$B, $B17, 'Pipeline Management'!$H:$H, "December")</f>
        <v>0</v>
      </c>
    </row>
    <row r="18" spans="2:14" ht="16.2" customHeight="1" thickTop="1" thickBot="1" x14ac:dyDescent="0.35">
      <c r="B18" s="18" t="s">
        <v>35</v>
      </c>
      <c r="C18" s="19">
        <f>SUMIFS('Pipeline Management'!$G:$G, 'Pipeline Management'!$B:$B, $B18, 'Pipeline Management'!$H:$H, "January")</f>
        <v>0</v>
      </c>
      <c r="D18" s="19">
        <f>SUMIFS('Pipeline Management'!$G:$G, 'Pipeline Management'!$B:$B, $B18, 'Pipeline Management'!$H:$H, "February")</f>
        <v>0</v>
      </c>
      <c r="E18" s="19">
        <f>SUMIFS('Pipeline Management'!$G:$G, 'Pipeline Management'!$B:$B, $B18, 'Pipeline Management'!$H:$H, "March")</f>
        <v>0</v>
      </c>
      <c r="F18" s="19">
        <f>SUMIFS('Pipeline Management'!$G:$G, 'Pipeline Management'!$B:$B, $B18, 'Pipeline Management'!$H:$H, "April")</f>
        <v>0</v>
      </c>
      <c r="G18" s="19">
        <f>SUMIFS('Pipeline Management'!$G:$G, 'Pipeline Management'!$B:$B, $B18, 'Pipeline Management'!$H:$H, "May")</f>
        <v>0</v>
      </c>
      <c r="H18" s="19">
        <f>SUMIFS('Pipeline Management'!$G:$G, 'Pipeline Management'!$B:$B, $B18, 'Pipeline Management'!$H:$H, "June")</f>
        <v>0</v>
      </c>
      <c r="I18" s="19">
        <f>SUMIFS('Pipeline Management'!$G:$G, 'Pipeline Management'!$B:$B, $B18, 'Pipeline Management'!$H:$H, "July")</f>
        <v>0</v>
      </c>
      <c r="J18" s="19">
        <f>SUMIFS('Pipeline Management'!$G:$G, 'Pipeline Management'!$B:$B, $B18, 'Pipeline Management'!$H:$H, "August")</f>
        <v>0</v>
      </c>
      <c r="K18" s="19">
        <f>SUMIFS('Pipeline Management'!$G:$G, 'Pipeline Management'!$B:$B, $B18, 'Pipeline Management'!$H:$H, "September")</f>
        <v>0</v>
      </c>
      <c r="L18" s="19">
        <f>SUMIFS('Pipeline Management'!$G:$G, 'Pipeline Management'!$B:$B, $B18, 'Pipeline Management'!$H:$H, "October")</f>
        <v>0</v>
      </c>
      <c r="M18" s="19">
        <f>SUMIFS('Pipeline Management'!$G:$G, 'Pipeline Management'!$B:$B, $B18, 'Pipeline Management'!$H:$H, "November")</f>
        <v>0</v>
      </c>
      <c r="N18" s="19">
        <f>SUMIFS('Pipeline Management'!$G:$G, 'Pipeline Management'!$B:$B, $B18, 'Pipeline Management'!$H:$H, "December")</f>
        <v>0</v>
      </c>
    </row>
    <row r="19" spans="2:14" ht="16.2" customHeight="1" thickTop="1" thickBot="1" x14ac:dyDescent="0.35">
      <c r="B19" s="18" t="s">
        <v>35</v>
      </c>
      <c r="C19" s="19">
        <f>SUMIFS('Pipeline Management'!$G:$G, 'Pipeline Management'!$B:$B, $B19, 'Pipeline Management'!$H:$H, "January")</f>
        <v>0</v>
      </c>
      <c r="D19" s="19">
        <f>SUMIFS('Pipeline Management'!$G:$G, 'Pipeline Management'!$B:$B, $B19, 'Pipeline Management'!$H:$H, "February")</f>
        <v>0</v>
      </c>
      <c r="E19" s="19">
        <f>SUMIFS('Pipeline Management'!$G:$G, 'Pipeline Management'!$B:$B, $B19, 'Pipeline Management'!$H:$H, "March")</f>
        <v>0</v>
      </c>
      <c r="F19" s="19">
        <f>SUMIFS('Pipeline Management'!$G:$G, 'Pipeline Management'!$B:$B, $B19, 'Pipeline Management'!$H:$H, "April")</f>
        <v>0</v>
      </c>
      <c r="G19" s="19">
        <f>SUMIFS('Pipeline Management'!$G:$G, 'Pipeline Management'!$B:$B, $B19, 'Pipeline Management'!$H:$H, "May")</f>
        <v>0</v>
      </c>
      <c r="H19" s="19">
        <f>SUMIFS('Pipeline Management'!$G:$G, 'Pipeline Management'!$B:$B, $B19, 'Pipeline Management'!$H:$H, "June")</f>
        <v>0</v>
      </c>
      <c r="I19" s="19">
        <f>SUMIFS('Pipeline Management'!$G:$G, 'Pipeline Management'!$B:$B, $B19, 'Pipeline Management'!$H:$H, "July")</f>
        <v>0</v>
      </c>
      <c r="J19" s="19">
        <f>SUMIFS('Pipeline Management'!$G:$G, 'Pipeline Management'!$B:$B, $B19, 'Pipeline Management'!$H:$H, "August")</f>
        <v>0</v>
      </c>
      <c r="K19" s="19">
        <f>SUMIFS('Pipeline Management'!$G:$G, 'Pipeline Management'!$B:$B, $B19, 'Pipeline Management'!$H:$H, "September")</f>
        <v>0</v>
      </c>
      <c r="L19" s="19">
        <f>SUMIFS('Pipeline Management'!$G:$G, 'Pipeline Management'!$B:$B, $B19, 'Pipeline Management'!$H:$H, "October")</f>
        <v>0</v>
      </c>
      <c r="M19" s="19">
        <f>SUMIFS('Pipeline Management'!$G:$G, 'Pipeline Management'!$B:$B, $B19, 'Pipeline Management'!$H:$H, "November")</f>
        <v>0</v>
      </c>
      <c r="N19" s="19">
        <f>SUMIFS('Pipeline Management'!$G:$G, 'Pipeline Management'!$B:$B, $B19, 'Pipeline Management'!$H:$H, "December")</f>
        <v>0</v>
      </c>
    </row>
    <row r="20" spans="2:14" ht="16.2" customHeight="1" thickTop="1" thickBot="1" x14ac:dyDescent="0.35">
      <c r="B20" s="18" t="s">
        <v>35</v>
      </c>
      <c r="C20" s="19">
        <f>SUMIFS('Pipeline Management'!$G:$G, 'Pipeline Management'!$B:$B, $B20, 'Pipeline Management'!$H:$H, "January")</f>
        <v>0</v>
      </c>
      <c r="D20" s="19">
        <f>SUMIFS('Pipeline Management'!$G:$G, 'Pipeline Management'!$B:$B, $B20, 'Pipeline Management'!$H:$H, "February")</f>
        <v>0</v>
      </c>
      <c r="E20" s="19">
        <f>SUMIFS('Pipeline Management'!$G:$G, 'Pipeline Management'!$B:$B, $B20, 'Pipeline Management'!$H:$H, "March")</f>
        <v>0</v>
      </c>
      <c r="F20" s="19">
        <f>SUMIFS('Pipeline Management'!$G:$G, 'Pipeline Management'!$B:$B, $B20, 'Pipeline Management'!$H:$H, "April")</f>
        <v>0</v>
      </c>
      <c r="G20" s="19">
        <f>SUMIFS('Pipeline Management'!$G:$G, 'Pipeline Management'!$B:$B, $B20, 'Pipeline Management'!$H:$H, "May")</f>
        <v>0</v>
      </c>
      <c r="H20" s="19">
        <f>SUMIFS('Pipeline Management'!$G:$G, 'Pipeline Management'!$B:$B, $B20, 'Pipeline Management'!$H:$H, "June")</f>
        <v>0</v>
      </c>
      <c r="I20" s="19">
        <f>SUMIFS('Pipeline Management'!$G:$G, 'Pipeline Management'!$B:$B, $B20, 'Pipeline Management'!$H:$H, "July")</f>
        <v>0</v>
      </c>
      <c r="J20" s="19">
        <f>SUMIFS('Pipeline Management'!$G:$G, 'Pipeline Management'!$B:$B, $B20, 'Pipeline Management'!$H:$H, "August")</f>
        <v>0</v>
      </c>
      <c r="K20" s="19">
        <f>SUMIFS('Pipeline Management'!$G:$G, 'Pipeline Management'!$B:$B, $B20, 'Pipeline Management'!$H:$H, "September")</f>
        <v>0</v>
      </c>
      <c r="L20" s="19">
        <f>SUMIFS('Pipeline Management'!$G:$G, 'Pipeline Management'!$B:$B, $B20, 'Pipeline Management'!$H:$H, "October")</f>
        <v>0</v>
      </c>
      <c r="M20" s="19">
        <f>SUMIFS('Pipeline Management'!$G:$G, 'Pipeline Management'!$B:$B, $B20, 'Pipeline Management'!$H:$H, "November")</f>
        <v>0</v>
      </c>
      <c r="N20" s="19">
        <f>SUMIFS('Pipeline Management'!$G:$G, 'Pipeline Management'!$B:$B, $B20, 'Pipeline Management'!$H:$H, "December")</f>
        <v>0</v>
      </c>
    </row>
    <row r="21" spans="2:14" ht="16.2" customHeight="1" thickTop="1" thickBot="1" x14ac:dyDescent="0.35">
      <c r="B21" s="18" t="s">
        <v>35</v>
      </c>
      <c r="C21" s="19">
        <f>SUMIFS('Pipeline Management'!$G:$G, 'Pipeline Management'!$B:$B, $B21, 'Pipeline Management'!$H:$H, "January")</f>
        <v>0</v>
      </c>
      <c r="D21" s="19">
        <f>SUMIFS('Pipeline Management'!$G:$G, 'Pipeline Management'!$B:$B, $B21, 'Pipeline Management'!$H:$H, "February")</f>
        <v>0</v>
      </c>
      <c r="E21" s="19">
        <f>SUMIFS('Pipeline Management'!$G:$G, 'Pipeline Management'!$B:$B, $B21, 'Pipeline Management'!$H:$H, "March")</f>
        <v>0</v>
      </c>
      <c r="F21" s="19">
        <f>SUMIFS('Pipeline Management'!$G:$G, 'Pipeline Management'!$B:$B, $B21, 'Pipeline Management'!$H:$H, "April")</f>
        <v>0</v>
      </c>
      <c r="G21" s="19">
        <f>SUMIFS('Pipeline Management'!$G:$G, 'Pipeline Management'!$B:$B, $B21, 'Pipeline Management'!$H:$H, "May")</f>
        <v>0</v>
      </c>
      <c r="H21" s="19">
        <f>SUMIFS('Pipeline Management'!$G:$G, 'Pipeline Management'!$B:$B, $B21, 'Pipeline Management'!$H:$H, "June")</f>
        <v>0</v>
      </c>
      <c r="I21" s="19">
        <f>SUMIFS('Pipeline Management'!$G:$G, 'Pipeline Management'!$B:$B, $B21, 'Pipeline Management'!$H:$H, "July")</f>
        <v>0</v>
      </c>
      <c r="J21" s="19">
        <f>SUMIFS('Pipeline Management'!$G:$G, 'Pipeline Management'!$B:$B, $B21, 'Pipeline Management'!$H:$H, "August")</f>
        <v>0</v>
      </c>
      <c r="K21" s="19">
        <f>SUMIFS('Pipeline Management'!$G:$G, 'Pipeline Management'!$B:$B, $B21, 'Pipeline Management'!$H:$H, "September")</f>
        <v>0</v>
      </c>
      <c r="L21" s="19">
        <f>SUMIFS('Pipeline Management'!$G:$G, 'Pipeline Management'!$B:$B, $B21, 'Pipeline Management'!$H:$H, "October")</f>
        <v>0</v>
      </c>
      <c r="M21" s="19">
        <f>SUMIFS('Pipeline Management'!$G:$G, 'Pipeline Management'!$B:$B, $B21, 'Pipeline Management'!$H:$H, "November")</f>
        <v>0</v>
      </c>
      <c r="N21" s="19">
        <f>SUMIFS('Pipeline Management'!$G:$G, 'Pipeline Management'!$B:$B, $B21, 'Pipeline Management'!$H:$H, "December")</f>
        <v>0</v>
      </c>
    </row>
    <row r="22" spans="2:14" ht="24.6" customHeight="1" thickTop="1" thickBot="1" x14ac:dyDescent="0.35">
      <c r="B22" s="14" t="s">
        <v>14</v>
      </c>
      <c r="C22" s="13">
        <f>SUM(C4:C21)</f>
        <v>75000</v>
      </c>
      <c r="D22" s="13">
        <f>SUM(D4:D21)</f>
        <v>30000</v>
      </c>
      <c r="E22" s="13">
        <f t="shared" ref="E22:N22" si="0">SUM(E4:E21)</f>
        <v>22000</v>
      </c>
      <c r="F22" s="13">
        <f t="shared" si="0"/>
        <v>0</v>
      </c>
      <c r="G22" s="13">
        <f t="shared" si="0"/>
        <v>0</v>
      </c>
      <c r="H22" s="13">
        <f t="shared" si="0"/>
        <v>0</v>
      </c>
      <c r="I22" s="13">
        <f t="shared" si="0"/>
        <v>0</v>
      </c>
      <c r="J22" s="13">
        <f t="shared" si="0"/>
        <v>0</v>
      </c>
      <c r="K22" s="13">
        <f t="shared" si="0"/>
        <v>0</v>
      </c>
      <c r="L22" s="13">
        <f t="shared" si="0"/>
        <v>0</v>
      </c>
      <c r="M22" s="13">
        <f t="shared" si="0"/>
        <v>0</v>
      </c>
      <c r="N22" s="13">
        <f t="shared" si="0"/>
        <v>0</v>
      </c>
    </row>
    <row r="23" spans="2:14" ht="24.6" customHeight="1" thickTop="1" thickBot="1" x14ac:dyDescent="0.35">
      <c r="B23" s="15" t="s">
        <v>15</v>
      </c>
      <c r="C23" s="16">
        <f>C22</f>
        <v>75000</v>
      </c>
      <c r="D23" s="16">
        <f t="shared" ref="D23:N23" si="1">C23+D22</f>
        <v>105000</v>
      </c>
      <c r="E23" s="16">
        <f t="shared" si="1"/>
        <v>127000</v>
      </c>
      <c r="F23" s="16">
        <f t="shared" si="1"/>
        <v>127000</v>
      </c>
      <c r="G23" s="16">
        <f t="shared" si="1"/>
        <v>127000</v>
      </c>
      <c r="H23" s="16">
        <f t="shared" si="1"/>
        <v>127000</v>
      </c>
      <c r="I23" s="16">
        <f t="shared" si="1"/>
        <v>127000</v>
      </c>
      <c r="J23" s="16">
        <f t="shared" si="1"/>
        <v>127000</v>
      </c>
      <c r="K23" s="16">
        <f t="shared" si="1"/>
        <v>127000</v>
      </c>
      <c r="L23" s="16">
        <f t="shared" si="1"/>
        <v>127000</v>
      </c>
      <c r="M23" s="16">
        <f t="shared" si="1"/>
        <v>127000</v>
      </c>
      <c r="N23" s="16">
        <f t="shared" si="1"/>
        <v>127000</v>
      </c>
    </row>
    <row r="24" spans="2:14" ht="15" thickTop="1" x14ac:dyDescent="0.3">
      <c r="B24" s="11"/>
      <c r="C24" s="11"/>
      <c r="D24" s="11"/>
      <c r="E24" s="11"/>
      <c r="F24" s="11"/>
      <c r="G24" s="11"/>
      <c r="H24" s="11"/>
      <c r="I24" s="11"/>
      <c r="J24" s="11"/>
      <c r="K24" s="11"/>
      <c r="L24" s="11"/>
      <c r="M24" s="11"/>
      <c r="N24" s="11"/>
    </row>
  </sheetData>
  <dataValidations count="1">
    <dataValidation allowBlank="1" showErrorMessage="1" sqref="B3 B1:C2 I1 L1" xr:uid="{EC7EF286-4249-4CE9-9198-050DF73221AB}"/>
  </dataValidation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01A3AD5F-B537-4B19-A877-475AA16B75AF}">
          <x14:formula1>
            <xm:f>TermsConditions!$B$4:$B$28</xm:f>
          </x14:formula1>
          <xm:sqref>B4:B21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3E7C49-940E-4D2A-A5E8-33893DB39FF7}">
  <dimension ref="B1:N29"/>
  <sheetViews>
    <sheetView showGridLines="0" zoomScale="85" zoomScaleNormal="85" workbookViewId="0">
      <selection activeCell="H3" sqref="H3"/>
    </sheetView>
  </sheetViews>
  <sheetFormatPr defaultRowHeight="14.4" x14ac:dyDescent="0.3"/>
  <cols>
    <col min="1" max="1" width="3.21875" customWidth="1"/>
    <col min="2" max="2" width="20.44140625" customWidth="1"/>
    <col min="3" max="3" width="16.44140625" customWidth="1"/>
    <col min="4" max="4" width="17.6640625" customWidth="1"/>
    <col min="5" max="5" width="16.88671875" customWidth="1"/>
    <col min="6" max="6" width="18" customWidth="1"/>
    <col min="7" max="14" width="17.6640625" customWidth="1"/>
  </cols>
  <sheetData>
    <row r="1" spans="2:14" ht="57" customHeight="1" x14ac:dyDescent="0.5">
      <c r="B1" s="6" t="s">
        <v>30</v>
      </c>
      <c r="C1" s="5"/>
      <c r="D1" s="1"/>
      <c r="E1" s="1"/>
      <c r="F1" s="1"/>
      <c r="G1" s="1"/>
      <c r="H1" s="1"/>
      <c r="I1" s="1"/>
      <c r="J1" s="1"/>
      <c r="K1" s="32" t="s">
        <v>16</v>
      </c>
      <c r="L1" s="1"/>
      <c r="M1" s="1"/>
      <c r="N1" s="2"/>
    </row>
    <row r="2" spans="2:14" s="4" customFormat="1" ht="10.8" customHeight="1" x14ac:dyDescent="0.5">
      <c r="B2" s="7"/>
      <c r="C2" s="8"/>
      <c r="D2" s="3"/>
      <c r="E2" s="3"/>
      <c r="F2" s="3"/>
      <c r="G2" s="3"/>
      <c r="H2" s="3"/>
      <c r="I2" s="3"/>
      <c r="J2" s="3"/>
      <c r="K2" s="3"/>
      <c r="L2" s="3"/>
      <c r="M2" s="3"/>
      <c r="N2" s="9"/>
    </row>
    <row r="3" spans="2:14" ht="46.8" customHeight="1" thickBot="1" x14ac:dyDescent="0.35">
      <c r="B3" s="10" t="s">
        <v>13</v>
      </c>
      <c r="C3" s="10" t="s">
        <v>19</v>
      </c>
      <c r="D3" s="10" t="s">
        <v>20</v>
      </c>
      <c r="E3" s="10" t="s">
        <v>18</v>
      </c>
      <c r="F3" s="10" t="s">
        <v>27</v>
      </c>
      <c r="G3" s="10" t="s">
        <v>29</v>
      </c>
      <c r="H3" s="10" t="s">
        <v>40</v>
      </c>
      <c r="I3" s="10" t="s">
        <v>53</v>
      </c>
      <c r="J3" s="10" t="s">
        <v>57</v>
      </c>
      <c r="K3" s="10" t="s">
        <v>70</v>
      </c>
      <c r="L3" s="10"/>
      <c r="M3" s="10"/>
      <c r="N3" s="10"/>
    </row>
    <row r="4" spans="2:14" ht="32.4" thickTop="1" thickBot="1" x14ac:dyDescent="0.35">
      <c r="B4" s="12" t="s">
        <v>17</v>
      </c>
      <c r="C4" s="12" t="s">
        <v>21</v>
      </c>
      <c r="D4" s="12" t="s">
        <v>22</v>
      </c>
      <c r="E4" s="12" t="s">
        <v>23</v>
      </c>
      <c r="F4" s="17">
        <f>VLOOKUP(E4, TermsConditions!$D$4:$E$9, 2, 0)</f>
        <v>0.2</v>
      </c>
      <c r="G4" s="13">
        <v>20000</v>
      </c>
      <c r="H4" s="12" t="s">
        <v>41</v>
      </c>
      <c r="I4" s="12">
        <v>2</v>
      </c>
      <c r="J4" s="13">
        <f>G4*F4</f>
        <v>4000</v>
      </c>
      <c r="K4" s="13" t="str" cm="1">
        <f t="array" ref="K4">INDEX(TermsConditions!$F$1:$F$24, MATCH(H4, TermsConditions!$F$1:$F$11, 0) + I4)</f>
        <v>March</v>
      </c>
      <c r="L4" s="13"/>
      <c r="M4" s="13"/>
      <c r="N4" s="13"/>
    </row>
    <row r="5" spans="2:14" ht="32.4" thickTop="1" thickBot="1" x14ac:dyDescent="0.35">
      <c r="B5" s="12" t="s">
        <v>32</v>
      </c>
      <c r="C5" s="12" t="s">
        <v>37</v>
      </c>
      <c r="D5" s="12" t="s">
        <v>28</v>
      </c>
      <c r="E5" s="12" t="s">
        <v>24</v>
      </c>
      <c r="F5" s="17">
        <f>VLOOKUP(E5, TermsConditions!$D$4:$E$9, 2, 0)</f>
        <v>0.4</v>
      </c>
      <c r="G5" s="13">
        <v>30000</v>
      </c>
      <c r="H5" s="12" t="s">
        <v>42</v>
      </c>
      <c r="I5" s="12">
        <v>4</v>
      </c>
      <c r="J5" s="13">
        <f t="shared" ref="J5:J28" si="0">G5*F5</f>
        <v>12000</v>
      </c>
      <c r="K5" s="13" t="str" cm="1">
        <f t="array" ref="K5">INDEX(TermsConditions!$F$1:$F$24, MATCH(H5, TermsConditions!$F$1:$F$11, 0) + I5)</f>
        <v>June</v>
      </c>
      <c r="L5" s="13"/>
      <c r="M5" s="13"/>
      <c r="N5" s="13"/>
    </row>
    <row r="6" spans="2:14" ht="32.4" thickTop="1" thickBot="1" x14ac:dyDescent="0.35">
      <c r="B6" s="12" t="s">
        <v>33</v>
      </c>
      <c r="C6" s="12" t="s">
        <v>38</v>
      </c>
      <c r="D6" s="12" t="s">
        <v>22</v>
      </c>
      <c r="E6" s="12" t="s">
        <v>25</v>
      </c>
      <c r="F6" s="17">
        <f>VLOOKUP(E6, TermsConditions!$D$4:$E$9, 2, 0)</f>
        <v>0.6</v>
      </c>
      <c r="G6" s="13">
        <v>55000</v>
      </c>
      <c r="H6" s="12" t="s">
        <v>41</v>
      </c>
      <c r="I6" s="12">
        <v>2</v>
      </c>
      <c r="J6" s="13">
        <f t="shared" si="0"/>
        <v>33000</v>
      </c>
      <c r="K6" s="13" t="str" cm="1">
        <f t="array" ref="K6">INDEX(TermsConditions!$F$1:$F$24, MATCH(H6, TermsConditions!$F$1:$F$11, 0) + I6)</f>
        <v>March</v>
      </c>
      <c r="L6" s="13"/>
      <c r="M6" s="13"/>
      <c r="N6" s="13"/>
    </row>
    <row r="7" spans="2:14" ht="32.4" thickTop="1" thickBot="1" x14ac:dyDescent="0.35">
      <c r="B7" s="12" t="s">
        <v>34</v>
      </c>
      <c r="C7" s="12" t="s">
        <v>21</v>
      </c>
      <c r="D7" s="12" t="s">
        <v>22</v>
      </c>
      <c r="E7" s="12" t="s">
        <v>26</v>
      </c>
      <c r="F7" s="17">
        <f>VLOOKUP(E7, TermsConditions!$D$4:$E$9, 2, 0)</f>
        <v>0.8</v>
      </c>
      <c r="G7" s="13">
        <v>22000</v>
      </c>
      <c r="H7" s="12" t="s">
        <v>43</v>
      </c>
      <c r="I7" s="12">
        <v>3</v>
      </c>
      <c r="J7" s="13">
        <f t="shared" si="0"/>
        <v>17600</v>
      </c>
      <c r="K7" s="13" t="str" cm="1">
        <f t="array" ref="K7">INDEX(TermsConditions!$F$1:$F$24, MATCH(H7, TermsConditions!$F$1:$F$11, 0) + I7)</f>
        <v>June</v>
      </c>
      <c r="L7" s="13"/>
      <c r="M7" s="13"/>
      <c r="N7" s="13"/>
    </row>
    <row r="8" spans="2:14" ht="32.4" thickTop="1" thickBot="1" x14ac:dyDescent="0.35">
      <c r="B8" s="12" t="s">
        <v>35</v>
      </c>
      <c r="C8" s="12"/>
      <c r="D8" s="12" t="s">
        <v>35</v>
      </c>
      <c r="E8" s="12" t="s">
        <v>35</v>
      </c>
      <c r="F8" s="17" t="str">
        <f>VLOOKUP(E8, TermsConditions!$D$4:$E$9, 2, 0)</f>
        <v>Stage Not Selected</v>
      </c>
      <c r="G8" s="13"/>
      <c r="H8" s="12" t="s">
        <v>35</v>
      </c>
      <c r="I8" s="12" t="s">
        <v>35</v>
      </c>
      <c r="J8" s="13" t="e">
        <f t="shared" si="0"/>
        <v>#VALUE!</v>
      </c>
      <c r="K8" s="13" t="e" cm="1">
        <f t="array" ref="K8">INDEX(TermsConditions!$F$1:$F$24, MATCH(H8, TermsConditions!$F$1:$F$11, 0) + I8)</f>
        <v>#VALUE!</v>
      </c>
      <c r="L8" s="13"/>
      <c r="M8" s="13"/>
      <c r="N8" s="13"/>
    </row>
    <row r="9" spans="2:14" ht="32.4" thickTop="1" thickBot="1" x14ac:dyDescent="0.35">
      <c r="B9" s="12" t="s">
        <v>35</v>
      </c>
      <c r="C9" s="12"/>
      <c r="D9" s="12" t="s">
        <v>35</v>
      </c>
      <c r="E9" s="12" t="s">
        <v>35</v>
      </c>
      <c r="F9" s="17" t="str">
        <f>VLOOKUP(E9, TermsConditions!$D$4:$E$9, 2, 0)</f>
        <v>Stage Not Selected</v>
      </c>
      <c r="G9" s="13"/>
      <c r="H9" s="12" t="s">
        <v>35</v>
      </c>
      <c r="I9" s="12" t="s">
        <v>35</v>
      </c>
      <c r="J9" s="13" t="e">
        <f t="shared" si="0"/>
        <v>#VALUE!</v>
      </c>
      <c r="K9" s="13" t="e" cm="1">
        <f t="array" ref="K9">INDEX(TermsConditions!$F$1:$F$24, MATCH(H9, TermsConditions!$F$1:$F$11, 0) + I9)</f>
        <v>#VALUE!</v>
      </c>
      <c r="L9" s="13"/>
      <c r="M9" s="13"/>
      <c r="N9" s="13"/>
    </row>
    <row r="10" spans="2:14" ht="32.4" thickTop="1" thickBot="1" x14ac:dyDescent="0.35">
      <c r="B10" s="12" t="s">
        <v>35</v>
      </c>
      <c r="C10" s="12"/>
      <c r="D10" s="12" t="s">
        <v>35</v>
      </c>
      <c r="E10" s="12" t="s">
        <v>35</v>
      </c>
      <c r="F10" s="17" t="str">
        <f>VLOOKUP(E10, TermsConditions!$D$4:$E$9, 2, 0)</f>
        <v>Stage Not Selected</v>
      </c>
      <c r="G10" s="13"/>
      <c r="H10" s="12" t="s">
        <v>35</v>
      </c>
      <c r="I10" s="12" t="s">
        <v>35</v>
      </c>
      <c r="J10" s="13" t="e">
        <f t="shared" si="0"/>
        <v>#VALUE!</v>
      </c>
      <c r="K10" s="13" t="e" cm="1">
        <f t="array" ref="K10">INDEX(TermsConditions!$F$1:$F$24, MATCH(H10, TermsConditions!$F$1:$F$11, 0) + I10)</f>
        <v>#VALUE!</v>
      </c>
      <c r="L10" s="13"/>
      <c r="M10" s="13"/>
      <c r="N10" s="13"/>
    </row>
    <row r="11" spans="2:14" ht="32.4" thickTop="1" thickBot="1" x14ac:dyDescent="0.35">
      <c r="B11" s="12" t="s">
        <v>35</v>
      </c>
      <c r="C11" s="12"/>
      <c r="D11" s="12" t="s">
        <v>35</v>
      </c>
      <c r="E11" s="12" t="s">
        <v>35</v>
      </c>
      <c r="F11" s="17" t="str">
        <f>VLOOKUP(E11, TermsConditions!$D$4:$E$9, 2, 0)</f>
        <v>Stage Not Selected</v>
      </c>
      <c r="G11" s="13"/>
      <c r="H11" s="12" t="s">
        <v>35</v>
      </c>
      <c r="I11" s="12" t="s">
        <v>35</v>
      </c>
      <c r="J11" s="13" t="e">
        <f t="shared" si="0"/>
        <v>#VALUE!</v>
      </c>
      <c r="K11" s="13" t="e" cm="1">
        <f t="array" ref="K11">INDEX(TermsConditions!$F$1:$F$24, MATCH(H11, TermsConditions!$F$1:$F$11, 0) + I11)</f>
        <v>#VALUE!</v>
      </c>
      <c r="L11" s="13"/>
      <c r="M11" s="13"/>
      <c r="N11" s="13"/>
    </row>
    <row r="12" spans="2:14" ht="32.4" thickTop="1" thickBot="1" x14ac:dyDescent="0.35">
      <c r="B12" s="12" t="s">
        <v>35</v>
      </c>
      <c r="C12" s="12"/>
      <c r="D12" s="12" t="s">
        <v>35</v>
      </c>
      <c r="E12" s="12" t="s">
        <v>35</v>
      </c>
      <c r="F12" s="17" t="str">
        <f>VLOOKUP(E12, TermsConditions!$D$4:$E$9, 2, 0)</f>
        <v>Stage Not Selected</v>
      </c>
      <c r="G12" s="13"/>
      <c r="H12" s="12" t="s">
        <v>35</v>
      </c>
      <c r="I12" s="12" t="s">
        <v>35</v>
      </c>
      <c r="J12" s="13" t="e">
        <f t="shared" si="0"/>
        <v>#VALUE!</v>
      </c>
      <c r="K12" s="13" t="e" cm="1">
        <f t="array" ref="K12">INDEX(TermsConditions!$F$1:$F$24, MATCH(H12, TermsConditions!$F$1:$F$11, 0) + I12)</f>
        <v>#VALUE!</v>
      </c>
      <c r="L12" s="13"/>
      <c r="M12" s="13"/>
      <c r="N12" s="13"/>
    </row>
    <row r="13" spans="2:14" ht="32.4" thickTop="1" thickBot="1" x14ac:dyDescent="0.35">
      <c r="B13" s="12" t="s">
        <v>35</v>
      </c>
      <c r="C13" s="12"/>
      <c r="D13" s="12" t="s">
        <v>35</v>
      </c>
      <c r="E13" s="12" t="s">
        <v>35</v>
      </c>
      <c r="F13" s="17" t="str">
        <f>VLOOKUP(E13, TermsConditions!$D$4:$E$9, 2, 0)</f>
        <v>Stage Not Selected</v>
      </c>
      <c r="G13" s="13"/>
      <c r="H13" s="12" t="s">
        <v>35</v>
      </c>
      <c r="I13" s="12" t="s">
        <v>35</v>
      </c>
      <c r="J13" s="13" t="e">
        <f t="shared" si="0"/>
        <v>#VALUE!</v>
      </c>
      <c r="K13" s="13" t="e" cm="1">
        <f t="array" ref="K13">INDEX(TermsConditions!$F$1:$F$24, MATCH(H13, TermsConditions!$F$1:$F$11, 0) + I13)</f>
        <v>#VALUE!</v>
      </c>
      <c r="L13" s="13"/>
      <c r="M13" s="13"/>
      <c r="N13" s="13"/>
    </row>
    <row r="14" spans="2:14" ht="32.4" thickTop="1" thickBot="1" x14ac:dyDescent="0.35">
      <c r="B14" s="12" t="s">
        <v>35</v>
      </c>
      <c r="C14" s="12"/>
      <c r="D14" s="12" t="s">
        <v>35</v>
      </c>
      <c r="E14" s="12" t="s">
        <v>35</v>
      </c>
      <c r="F14" s="17" t="str">
        <f>VLOOKUP(E14, TermsConditions!$D$4:$E$9, 2, 0)</f>
        <v>Stage Not Selected</v>
      </c>
      <c r="G14" s="13"/>
      <c r="H14" s="12" t="s">
        <v>35</v>
      </c>
      <c r="I14" s="12" t="s">
        <v>35</v>
      </c>
      <c r="J14" s="13" t="e">
        <f t="shared" si="0"/>
        <v>#VALUE!</v>
      </c>
      <c r="K14" s="13" t="e" cm="1">
        <f t="array" ref="K14">INDEX(TermsConditions!$F$1:$F$24, MATCH(H14, TermsConditions!$F$1:$F$11, 0) + I14)</f>
        <v>#VALUE!</v>
      </c>
      <c r="L14" s="13"/>
      <c r="M14" s="13"/>
      <c r="N14" s="13"/>
    </row>
    <row r="15" spans="2:14" ht="32.4" thickTop="1" thickBot="1" x14ac:dyDescent="0.35">
      <c r="B15" s="12" t="s">
        <v>35</v>
      </c>
      <c r="C15" s="12"/>
      <c r="D15" s="12" t="s">
        <v>35</v>
      </c>
      <c r="E15" s="12" t="s">
        <v>35</v>
      </c>
      <c r="F15" s="17" t="str">
        <f>VLOOKUP(E15, TermsConditions!$D$4:$E$9, 2, 0)</f>
        <v>Stage Not Selected</v>
      </c>
      <c r="G15" s="13"/>
      <c r="H15" s="12" t="s">
        <v>35</v>
      </c>
      <c r="I15" s="12" t="s">
        <v>35</v>
      </c>
      <c r="J15" s="13" t="e">
        <f t="shared" si="0"/>
        <v>#VALUE!</v>
      </c>
      <c r="K15" s="13" t="e" cm="1">
        <f t="array" ref="K15">INDEX(TermsConditions!$F$1:$F$24, MATCH(H15, TermsConditions!$F$1:$F$11, 0) + I15)</f>
        <v>#VALUE!</v>
      </c>
      <c r="L15" s="13"/>
      <c r="M15" s="13"/>
      <c r="N15" s="13"/>
    </row>
    <row r="16" spans="2:14" ht="32.4" thickTop="1" thickBot="1" x14ac:dyDescent="0.35">
      <c r="B16" s="12" t="s">
        <v>35</v>
      </c>
      <c r="C16" s="12"/>
      <c r="D16" s="12" t="s">
        <v>35</v>
      </c>
      <c r="E16" s="12" t="s">
        <v>35</v>
      </c>
      <c r="F16" s="17" t="str">
        <f>VLOOKUP(E16, TermsConditions!$D$4:$E$9, 2, 0)</f>
        <v>Stage Not Selected</v>
      </c>
      <c r="G16" s="13"/>
      <c r="H16" s="12" t="s">
        <v>35</v>
      </c>
      <c r="I16" s="12" t="s">
        <v>35</v>
      </c>
      <c r="J16" s="13" t="e">
        <f t="shared" si="0"/>
        <v>#VALUE!</v>
      </c>
      <c r="K16" s="13" t="e" cm="1">
        <f t="array" ref="K16">INDEX(TermsConditions!$F$1:$F$24, MATCH(H16, TermsConditions!$F$1:$F$11, 0) + I16)</f>
        <v>#VALUE!</v>
      </c>
      <c r="L16" s="13"/>
      <c r="M16" s="13"/>
      <c r="N16" s="13"/>
    </row>
    <row r="17" spans="2:14" ht="32.4" thickTop="1" thickBot="1" x14ac:dyDescent="0.35">
      <c r="B17" s="12" t="s">
        <v>35</v>
      </c>
      <c r="C17" s="12"/>
      <c r="D17" s="12" t="s">
        <v>35</v>
      </c>
      <c r="E17" s="12" t="s">
        <v>35</v>
      </c>
      <c r="F17" s="17" t="str">
        <f>VLOOKUP(E17, TermsConditions!$D$4:$E$9, 2, 0)</f>
        <v>Stage Not Selected</v>
      </c>
      <c r="G17" s="13"/>
      <c r="H17" s="12" t="s">
        <v>35</v>
      </c>
      <c r="I17" s="12" t="s">
        <v>35</v>
      </c>
      <c r="J17" s="13" t="e">
        <f t="shared" si="0"/>
        <v>#VALUE!</v>
      </c>
      <c r="K17" s="13" t="e" cm="1">
        <f t="array" ref="K17">INDEX(TermsConditions!$F$1:$F$24, MATCH(H17, TermsConditions!$F$1:$F$11, 0) + I17)</f>
        <v>#VALUE!</v>
      </c>
      <c r="L17" s="13"/>
      <c r="M17" s="13"/>
      <c r="N17" s="13"/>
    </row>
    <row r="18" spans="2:14" ht="32.4" thickTop="1" thickBot="1" x14ac:dyDescent="0.35">
      <c r="B18" s="12" t="s">
        <v>35</v>
      </c>
      <c r="C18" s="12"/>
      <c r="D18" s="12" t="s">
        <v>35</v>
      </c>
      <c r="E18" s="12" t="s">
        <v>35</v>
      </c>
      <c r="F18" s="17" t="str">
        <f>VLOOKUP(E18, TermsConditions!$D$4:$E$9, 2, 0)</f>
        <v>Stage Not Selected</v>
      </c>
      <c r="G18" s="13"/>
      <c r="H18" s="12" t="s">
        <v>35</v>
      </c>
      <c r="I18" s="12" t="s">
        <v>35</v>
      </c>
      <c r="J18" s="13" t="e">
        <f t="shared" si="0"/>
        <v>#VALUE!</v>
      </c>
      <c r="K18" s="13" t="e" cm="1">
        <f t="array" ref="K18">INDEX(TermsConditions!$F$1:$F$24, MATCH(H18, TermsConditions!$F$1:$F$11, 0) + I18)</f>
        <v>#VALUE!</v>
      </c>
      <c r="L18" s="13"/>
      <c r="M18" s="13"/>
      <c r="N18" s="13"/>
    </row>
    <row r="19" spans="2:14" ht="32.4" thickTop="1" thickBot="1" x14ac:dyDescent="0.35">
      <c r="B19" s="12" t="s">
        <v>35</v>
      </c>
      <c r="C19" s="12"/>
      <c r="D19" s="12" t="s">
        <v>35</v>
      </c>
      <c r="E19" s="12" t="s">
        <v>35</v>
      </c>
      <c r="F19" s="17" t="str">
        <f>VLOOKUP(E19, TermsConditions!$D$4:$E$9, 2, 0)</f>
        <v>Stage Not Selected</v>
      </c>
      <c r="G19" s="13"/>
      <c r="H19" s="12" t="s">
        <v>35</v>
      </c>
      <c r="I19" s="12" t="s">
        <v>35</v>
      </c>
      <c r="J19" s="13" t="e">
        <f t="shared" si="0"/>
        <v>#VALUE!</v>
      </c>
      <c r="K19" s="13" t="e" cm="1">
        <f t="array" ref="K19">INDEX(TermsConditions!$F$1:$F$24, MATCH(H19, TermsConditions!$F$1:$F$11, 0) + I19)</f>
        <v>#VALUE!</v>
      </c>
      <c r="L19" s="13"/>
      <c r="M19" s="13"/>
      <c r="N19" s="13"/>
    </row>
    <row r="20" spans="2:14" ht="32.4" thickTop="1" thickBot="1" x14ac:dyDescent="0.35">
      <c r="B20" s="12" t="s">
        <v>35</v>
      </c>
      <c r="C20" s="12"/>
      <c r="D20" s="12" t="s">
        <v>35</v>
      </c>
      <c r="E20" s="12" t="s">
        <v>35</v>
      </c>
      <c r="F20" s="17" t="str">
        <f>VLOOKUP(E20, TermsConditions!$D$4:$E$9, 2, 0)</f>
        <v>Stage Not Selected</v>
      </c>
      <c r="G20" s="13"/>
      <c r="H20" s="12" t="s">
        <v>35</v>
      </c>
      <c r="I20" s="12" t="s">
        <v>35</v>
      </c>
      <c r="J20" s="13" t="e">
        <f t="shared" si="0"/>
        <v>#VALUE!</v>
      </c>
      <c r="K20" s="13" t="e" cm="1">
        <f t="array" ref="K20">INDEX(TermsConditions!$F$1:$F$24, MATCH(H20, TermsConditions!$F$1:$F$11, 0) + I20)</f>
        <v>#VALUE!</v>
      </c>
      <c r="L20" s="13"/>
      <c r="M20" s="13"/>
      <c r="N20" s="13"/>
    </row>
    <row r="21" spans="2:14" ht="32.4" thickTop="1" thickBot="1" x14ac:dyDescent="0.35">
      <c r="B21" s="12" t="s">
        <v>35</v>
      </c>
      <c r="C21" s="12"/>
      <c r="D21" s="12" t="s">
        <v>35</v>
      </c>
      <c r="E21" s="12" t="s">
        <v>35</v>
      </c>
      <c r="F21" s="17" t="str">
        <f>VLOOKUP(E21, TermsConditions!$D$4:$E$9, 2, 0)</f>
        <v>Stage Not Selected</v>
      </c>
      <c r="G21" s="13"/>
      <c r="H21" s="12" t="s">
        <v>35</v>
      </c>
      <c r="I21" s="12" t="s">
        <v>35</v>
      </c>
      <c r="J21" s="13" t="e">
        <f t="shared" si="0"/>
        <v>#VALUE!</v>
      </c>
      <c r="K21" s="13" t="e" cm="1">
        <f t="array" ref="K21">INDEX(TermsConditions!$F$1:$F$24, MATCH(H21, TermsConditions!$F$1:$F$11, 0) + I21)</f>
        <v>#VALUE!</v>
      </c>
      <c r="L21" s="13"/>
      <c r="M21" s="13"/>
      <c r="N21" s="13"/>
    </row>
    <row r="22" spans="2:14" ht="32.4" thickTop="1" thickBot="1" x14ac:dyDescent="0.35">
      <c r="B22" s="12" t="s">
        <v>35</v>
      </c>
      <c r="C22" s="12"/>
      <c r="D22" s="12" t="s">
        <v>35</v>
      </c>
      <c r="E22" s="12" t="s">
        <v>35</v>
      </c>
      <c r="F22" s="17" t="str">
        <f>VLOOKUP(E22, TermsConditions!$D$4:$E$9, 2, 0)</f>
        <v>Stage Not Selected</v>
      </c>
      <c r="G22" s="13"/>
      <c r="H22" s="12" t="s">
        <v>35</v>
      </c>
      <c r="I22" s="12" t="s">
        <v>35</v>
      </c>
      <c r="J22" s="13" t="e">
        <f t="shared" si="0"/>
        <v>#VALUE!</v>
      </c>
      <c r="K22" s="13" t="e" cm="1">
        <f t="array" ref="K22">INDEX(TermsConditions!$F$1:$F$24, MATCH(H22, TermsConditions!$F$1:$F$11, 0) + I22)</f>
        <v>#VALUE!</v>
      </c>
      <c r="L22" s="13"/>
      <c r="M22" s="13"/>
      <c r="N22" s="13"/>
    </row>
    <row r="23" spans="2:14" ht="32.4" thickTop="1" thickBot="1" x14ac:dyDescent="0.35">
      <c r="B23" s="12" t="s">
        <v>35</v>
      </c>
      <c r="C23" s="12"/>
      <c r="D23" s="12" t="s">
        <v>35</v>
      </c>
      <c r="E23" s="12" t="s">
        <v>35</v>
      </c>
      <c r="F23" s="17" t="str">
        <f>VLOOKUP(E23, TermsConditions!$D$4:$E$9, 2, 0)</f>
        <v>Stage Not Selected</v>
      </c>
      <c r="G23" s="13"/>
      <c r="H23" s="12" t="s">
        <v>35</v>
      </c>
      <c r="I23" s="12" t="s">
        <v>35</v>
      </c>
      <c r="J23" s="13" t="e">
        <f t="shared" si="0"/>
        <v>#VALUE!</v>
      </c>
      <c r="K23" s="13" t="e" cm="1">
        <f t="array" ref="K23">INDEX(TermsConditions!$F$1:$F$24, MATCH(H23, TermsConditions!$F$1:$F$11, 0) + I23)</f>
        <v>#VALUE!</v>
      </c>
      <c r="L23" s="13"/>
      <c r="M23" s="13"/>
      <c r="N23" s="13"/>
    </row>
    <row r="24" spans="2:14" ht="32.4" thickTop="1" thickBot="1" x14ac:dyDescent="0.35">
      <c r="B24" s="12" t="s">
        <v>35</v>
      </c>
      <c r="C24" s="12"/>
      <c r="D24" s="12" t="s">
        <v>35</v>
      </c>
      <c r="E24" s="12" t="s">
        <v>35</v>
      </c>
      <c r="F24" s="17" t="str">
        <f>VLOOKUP(E24, TermsConditions!$D$4:$E$9, 2, 0)</f>
        <v>Stage Not Selected</v>
      </c>
      <c r="G24" s="13"/>
      <c r="H24" s="12" t="s">
        <v>35</v>
      </c>
      <c r="I24" s="12" t="s">
        <v>35</v>
      </c>
      <c r="J24" s="13" t="e">
        <f t="shared" si="0"/>
        <v>#VALUE!</v>
      </c>
      <c r="K24" s="13" t="e" cm="1">
        <f t="array" ref="K24">INDEX(TermsConditions!$F$1:$F$24, MATCH(H24, TermsConditions!$F$1:$F$11, 0) + I24)</f>
        <v>#VALUE!</v>
      </c>
      <c r="L24" s="13"/>
      <c r="M24" s="13"/>
      <c r="N24" s="13"/>
    </row>
    <row r="25" spans="2:14" ht="32.4" thickTop="1" thickBot="1" x14ac:dyDescent="0.35">
      <c r="B25" s="12" t="s">
        <v>35</v>
      </c>
      <c r="C25" s="12"/>
      <c r="D25" s="12" t="s">
        <v>35</v>
      </c>
      <c r="E25" s="12" t="s">
        <v>35</v>
      </c>
      <c r="F25" s="17" t="str">
        <f>VLOOKUP(E25, TermsConditions!$D$4:$E$9, 2, 0)</f>
        <v>Stage Not Selected</v>
      </c>
      <c r="G25" s="13"/>
      <c r="H25" s="12" t="s">
        <v>35</v>
      </c>
      <c r="I25" s="12" t="s">
        <v>35</v>
      </c>
      <c r="J25" s="13" t="e">
        <f t="shared" si="0"/>
        <v>#VALUE!</v>
      </c>
      <c r="K25" s="13" t="e" cm="1">
        <f t="array" ref="K25">INDEX(TermsConditions!$F$1:$F$24, MATCH(H25, TermsConditions!$F$1:$F$11, 0) + I25)</f>
        <v>#VALUE!</v>
      </c>
      <c r="L25" s="13"/>
      <c r="M25" s="13"/>
      <c r="N25" s="13"/>
    </row>
    <row r="26" spans="2:14" ht="32.4" thickTop="1" thickBot="1" x14ac:dyDescent="0.35">
      <c r="B26" s="12" t="s">
        <v>35</v>
      </c>
      <c r="C26" s="12"/>
      <c r="D26" s="12" t="s">
        <v>35</v>
      </c>
      <c r="E26" s="12" t="s">
        <v>35</v>
      </c>
      <c r="F26" s="17" t="str">
        <f>VLOOKUP(E26, TermsConditions!$D$4:$E$9, 2, 0)</f>
        <v>Stage Not Selected</v>
      </c>
      <c r="G26" s="13"/>
      <c r="H26" s="12" t="s">
        <v>35</v>
      </c>
      <c r="I26" s="12" t="s">
        <v>35</v>
      </c>
      <c r="J26" s="13" t="e">
        <f t="shared" si="0"/>
        <v>#VALUE!</v>
      </c>
      <c r="K26" s="13" t="e" cm="1">
        <f t="array" ref="K26">INDEX(TermsConditions!$F$1:$F$24, MATCH(H26, TermsConditions!$F$1:$F$11, 0) + I26)</f>
        <v>#VALUE!</v>
      </c>
      <c r="L26" s="13"/>
      <c r="M26" s="13"/>
      <c r="N26" s="13"/>
    </row>
    <row r="27" spans="2:14" ht="32.4" thickTop="1" thickBot="1" x14ac:dyDescent="0.35">
      <c r="B27" s="12" t="s">
        <v>35</v>
      </c>
      <c r="C27" s="12"/>
      <c r="D27" s="12" t="s">
        <v>35</v>
      </c>
      <c r="E27" s="12" t="s">
        <v>35</v>
      </c>
      <c r="F27" s="17" t="str">
        <f>VLOOKUP(E27, TermsConditions!$D$4:$E$9, 2, 0)</f>
        <v>Stage Not Selected</v>
      </c>
      <c r="G27" s="13"/>
      <c r="H27" s="12" t="s">
        <v>35</v>
      </c>
      <c r="I27" s="12" t="s">
        <v>35</v>
      </c>
      <c r="J27" s="13" t="e">
        <f t="shared" si="0"/>
        <v>#VALUE!</v>
      </c>
      <c r="K27" s="13" t="e" cm="1">
        <f t="array" ref="K27">INDEX(TermsConditions!$F$1:$F$24, MATCH(H27, TermsConditions!$F$1:$F$11, 0) + I27)</f>
        <v>#VALUE!</v>
      </c>
      <c r="L27" s="13"/>
      <c r="M27" s="13"/>
      <c r="N27" s="13"/>
    </row>
    <row r="28" spans="2:14" ht="32.4" thickTop="1" thickBot="1" x14ac:dyDescent="0.35">
      <c r="B28" s="12" t="s">
        <v>35</v>
      </c>
      <c r="C28" s="12"/>
      <c r="D28" s="12" t="s">
        <v>35</v>
      </c>
      <c r="E28" s="12" t="s">
        <v>35</v>
      </c>
      <c r="F28" s="17" t="str">
        <f>VLOOKUP(E28, TermsConditions!$D$4:$E$9, 2, 0)</f>
        <v>Stage Not Selected</v>
      </c>
      <c r="G28" s="13"/>
      <c r="H28" s="12" t="s">
        <v>35</v>
      </c>
      <c r="I28" s="12" t="s">
        <v>35</v>
      </c>
      <c r="J28" s="13" t="e">
        <f t="shared" si="0"/>
        <v>#VALUE!</v>
      </c>
      <c r="K28" s="13" t="e" cm="1">
        <f t="array" ref="K28">INDEX(TermsConditions!$F$1:$F$24, MATCH(H28, TermsConditions!$F$1:$F$11, 0) + I28)</f>
        <v>#VALUE!</v>
      </c>
      <c r="L28" s="13"/>
      <c r="M28" s="13"/>
      <c r="N28" s="13"/>
    </row>
    <row r="29" spans="2:14" ht="15" thickTop="1" x14ac:dyDescent="0.3"/>
  </sheetData>
  <dataValidations count="1">
    <dataValidation allowBlank="1" showErrorMessage="1" sqref="B3 B1:C2 K1" xr:uid="{84634C5D-37C7-4D30-82BE-FA48FAA52D47}"/>
  </dataValidations>
  <pageMargins left="0.7" right="0.7" top="0.75" bottom="0.75" header="0.3" footer="0.3"/>
  <drawing r:id="rId1"/>
  <extLst>
    <ext xmlns:x14="http://schemas.microsoft.com/office/spreadsheetml/2009/9/main" uri="{CCE6A557-97BC-4b89-ADB6-D9C93CAAB3DF}">
      <x14:dataValidations xmlns:xm="http://schemas.microsoft.com/office/excel/2006/main" count="5">
        <x14:dataValidation type="list" allowBlank="1" showInputMessage="1" showErrorMessage="1" xr:uid="{351E42CE-8325-44B3-B786-BE12A1F49968}">
          <x14:formula1>
            <xm:f>TermsConditions!$B$4:$B$28</xm:f>
          </x14:formula1>
          <xm:sqref>B4:B28</xm:sqref>
        </x14:dataValidation>
        <x14:dataValidation type="list" allowBlank="1" showInputMessage="1" showErrorMessage="1" xr:uid="{627CB7C1-085A-4C42-BFF3-8AC80DD5EA65}">
          <x14:formula1>
            <xm:f>TermsConditions!$C$4:$C$6</xm:f>
          </x14:formula1>
          <xm:sqref>D4:D28</xm:sqref>
        </x14:dataValidation>
        <x14:dataValidation type="list" allowBlank="1" showInputMessage="1" showErrorMessage="1" xr:uid="{6AAB17E8-28B3-42B2-9588-9B6C84953577}">
          <x14:formula1>
            <xm:f>TermsConditions!$D$4:$D$9</xm:f>
          </x14:formula1>
          <xm:sqref>E4:E28</xm:sqref>
        </x14:dataValidation>
        <x14:dataValidation type="list" allowBlank="1" showInputMessage="1" showErrorMessage="1" xr:uid="{F9012ABF-534B-4AF7-AB94-914D6B7F466B}">
          <x14:formula1>
            <xm:f>TermsConditions!$F$4:$F$16</xm:f>
          </x14:formula1>
          <xm:sqref>H4:H28</xm:sqref>
        </x14:dataValidation>
        <x14:dataValidation type="list" allowBlank="1" showInputMessage="1" showErrorMessage="1" xr:uid="{40796912-8B86-4507-9E38-4AA6D1BB4E8A}">
          <x14:formula1>
            <xm:f>TermsConditions!$G$4:$G$15</xm:f>
          </x14:formula1>
          <xm:sqref>I4:I28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46E475-57FC-4CAD-8BF8-EE8957537B4E}">
  <dimension ref="B1:N29"/>
  <sheetViews>
    <sheetView showGridLines="0" zoomScale="85" zoomScaleNormal="85" workbookViewId="0">
      <selection sqref="A1:XFD1"/>
    </sheetView>
  </sheetViews>
  <sheetFormatPr defaultRowHeight="14.4" x14ac:dyDescent="0.3"/>
  <cols>
    <col min="1" max="1" width="3.21875" customWidth="1"/>
    <col min="2" max="2" width="20.44140625" customWidth="1"/>
    <col min="3" max="3" width="16.44140625" customWidth="1"/>
    <col min="4" max="4" width="17.6640625" customWidth="1"/>
    <col min="5" max="5" width="16.88671875" customWidth="1"/>
    <col min="6" max="6" width="18" customWidth="1"/>
    <col min="7" max="14" width="17.6640625" customWidth="1"/>
  </cols>
  <sheetData>
    <row r="1" spans="2:14" ht="61.8" customHeight="1" x14ac:dyDescent="0.5">
      <c r="B1" s="6" t="s">
        <v>31</v>
      </c>
      <c r="C1" s="5"/>
      <c r="D1" s="1"/>
      <c r="E1" s="1"/>
      <c r="F1" s="1"/>
      <c r="G1" s="1"/>
      <c r="H1" s="1"/>
      <c r="I1" s="1"/>
      <c r="J1" s="1"/>
      <c r="K1" s="32" t="s">
        <v>16</v>
      </c>
      <c r="L1" s="1"/>
      <c r="M1" s="1"/>
      <c r="N1" s="2"/>
    </row>
    <row r="2" spans="2:14" s="4" customFormat="1" ht="12.6" customHeight="1" x14ac:dyDescent="0.45">
      <c r="B2" s="3"/>
      <c r="C2" s="3"/>
      <c r="D2" s="3"/>
      <c r="E2" s="3"/>
      <c r="F2" s="3"/>
      <c r="G2" s="3"/>
      <c r="H2" s="3"/>
      <c r="I2" s="3"/>
      <c r="J2" s="3"/>
      <c r="K2" s="3"/>
      <c r="L2" s="3"/>
      <c r="M2" s="3"/>
      <c r="N2" s="9"/>
    </row>
    <row r="3" spans="2:14" ht="46.8" customHeight="1" thickBot="1" x14ac:dyDescent="0.35">
      <c r="B3" s="10" t="s">
        <v>13</v>
      </c>
      <c r="C3" s="10" t="s">
        <v>20</v>
      </c>
      <c r="D3" s="10" t="s">
        <v>18</v>
      </c>
      <c r="E3" s="10" t="s">
        <v>27</v>
      </c>
      <c r="F3" s="10" t="s">
        <v>40</v>
      </c>
      <c r="G3" s="10" t="s">
        <v>53</v>
      </c>
      <c r="H3" s="10"/>
      <c r="I3" s="10"/>
      <c r="J3" s="10"/>
      <c r="K3" s="10"/>
      <c r="L3" s="10"/>
      <c r="M3" s="10"/>
      <c r="N3" s="10"/>
    </row>
    <row r="4" spans="2:14" ht="42" customHeight="1" thickTop="1" thickBot="1" x14ac:dyDescent="0.35">
      <c r="B4" s="12" t="s">
        <v>35</v>
      </c>
      <c r="C4" s="12" t="s">
        <v>35</v>
      </c>
      <c r="D4" s="12" t="s">
        <v>35</v>
      </c>
      <c r="E4" s="12" t="s">
        <v>39</v>
      </c>
      <c r="F4" s="17" t="s">
        <v>35</v>
      </c>
      <c r="G4" s="17" t="s">
        <v>35</v>
      </c>
      <c r="H4" s="12"/>
      <c r="I4" s="12"/>
      <c r="J4" s="12"/>
      <c r="K4" s="13"/>
      <c r="L4" s="13"/>
      <c r="M4" s="13"/>
      <c r="N4" s="13"/>
    </row>
    <row r="5" spans="2:14" ht="39.6" customHeight="1" thickTop="1" thickBot="1" x14ac:dyDescent="0.35">
      <c r="B5" s="12" t="s">
        <v>17</v>
      </c>
      <c r="C5" s="12" t="s">
        <v>22</v>
      </c>
      <c r="D5" s="12" t="s">
        <v>23</v>
      </c>
      <c r="E5" s="17">
        <v>0.2</v>
      </c>
      <c r="F5" s="17" t="s">
        <v>41</v>
      </c>
      <c r="G5" s="12">
        <v>1</v>
      </c>
      <c r="H5" s="12"/>
      <c r="I5" s="12"/>
      <c r="J5" s="12"/>
      <c r="K5" s="13"/>
      <c r="L5" s="13"/>
      <c r="M5" s="13"/>
      <c r="N5" s="13"/>
    </row>
    <row r="6" spans="2:14" ht="42" customHeight="1" thickTop="1" thickBot="1" x14ac:dyDescent="0.35">
      <c r="B6" s="12" t="s">
        <v>32</v>
      </c>
      <c r="C6" s="12" t="s">
        <v>28</v>
      </c>
      <c r="D6" s="12" t="s">
        <v>24</v>
      </c>
      <c r="E6" s="17">
        <v>0.4</v>
      </c>
      <c r="F6" s="17" t="s">
        <v>42</v>
      </c>
      <c r="G6" s="12">
        <v>2</v>
      </c>
      <c r="H6" s="12"/>
      <c r="I6" s="12"/>
      <c r="J6" s="12"/>
      <c r="K6" s="13"/>
      <c r="L6" s="13"/>
      <c r="M6" s="13"/>
      <c r="N6" s="13"/>
    </row>
    <row r="7" spans="2:14" ht="43.8" customHeight="1" thickTop="1" thickBot="1" x14ac:dyDescent="0.35">
      <c r="B7" s="12" t="s">
        <v>33</v>
      </c>
      <c r="C7" s="12"/>
      <c r="D7" s="12" t="s">
        <v>25</v>
      </c>
      <c r="E7" s="17">
        <v>0.6</v>
      </c>
      <c r="F7" s="17" t="s">
        <v>43</v>
      </c>
      <c r="G7" s="12">
        <v>3</v>
      </c>
      <c r="H7" s="12"/>
      <c r="I7" s="12"/>
      <c r="J7" s="12"/>
      <c r="K7" s="13"/>
      <c r="L7" s="13"/>
      <c r="M7" s="13"/>
      <c r="N7" s="13"/>
    </row>
    <row r="8" spans="2:14" ht="38.4" customHeight="1" thickTop="1" thickBot="1" x14ac:dyDescent="0.35">
      <c r="B8" s="12" t="s">
        <v>34</v>
      </c>
      <c r="C8" s="12"/>
      <c r="D8" s="12" t="s">
        <v>26</v>
      </c>
      <c r="E8" s="17">
        <v>0.8</v>
      </c>
      <c r="F8" s="17" t="s">
        <v>44</v>
      </c>
      <c r="G8" s="12">
        <v>4</v>
      </c>
      <c r="H8" s="12"/>
      <c r="I8" s="12"/>
      <c r="J8" s="12"/>
      <c r="K8" s="13"/>
      <c r="L8" s="13"/>
      <c r="M8" s="13"/>
      <c r="N8" s="13"/>
    </row>
    <row r="9" spans="2:14" ht="37.200000000000003" customHeight="1" thickTop="1" thickBot="1" x14ac:dyDescent="0.35">
      <c r="B9" s="12"/>
      <c r="C9" s="12"/>
      <c r="D9" s="12" t="s">
        <v>36</v>
      </c>
      <c r="E9" s="17">
        <v>0</v>
      </c>
      <c r="F9" s="17" t="s">
        <v>45</v>
      </c>
      <c r="G9" s="12">
        <v>5</v>
      </c>
      <c r="H9" s="12"/>
      <c r="I9" s="12"/>
      <c r="J9" s="12"/>
      <c r="K9" s="13"/>
      <c r="L9" s="13"/>
      <c r="M9" s="13"/>
      <c r="N9" s="13"/>
    </row>
    <row r="10" spans="2:14" ht="24.6" customHeight="1" thickTop="1" thickBot="1" x14ac:dyDescent="0.35">
      <c r="B10" s="12"/>
      <c r="C10" s="12"/>
      <c r="D10" s="12"/>
      <c r="E10" s="12"/>
      <c r="F10" s="17" t="s">
        <v>46</v>
      </c>
      <c r="G10" s="12">
        <v>6</v>
      </c>
      <c r="H10" s="12"/>
      <c r="I10" s="12"/>
      <c r="J10" s="12"/>
      <c r="K10" s="13"/>
      <c r="L10" s="13"/>
      <c r="M10" s="13"/>
      <c r="N10" s="13"/>
    </row>
    <row r="11" spans="2:14" ht="24.6" customHeight="1" thickTop="1" thickBot="1" x14ac:dyDescent="0.35">
      <c r="B11" s="12"/>
      <c r="C11" s="12"/>
      <c r="D11" s="12"/>
      <c r="E11" s="12"/>
      <c r="F11" s="17" t="s">
        <v>47</v>
      </c>
      <c r="G11" s="12">
        <v>7</v>
      </c>
      <c r="H11" s="12"/>
      <c r="I11" s="12"/>
      <c r="J11" s="12"/>
      <c r="K11" s="13"/>
      <c r="L11" s="13"/>
      <c r="M11" s="13"/>
      <c r="N11" s="13"/>
    </row>
    <row r="12" spans="2:14" ht="24.6" customHeight="1" thickTop="1" thickBot="1" x14ac:dyDescent="0.35">
      <c r="B12" s="12"/>
      <c r="C12" s="12"/>
      <c r="D12" s="12"/>
      <c r="E12" s="12"/>
      <c r="F12" s="17" t="s">
        <v>48</v>
      </c>
      <c r="G12" s="12">
        <v>8</v>
      </c>
      <c r="H12" s="12"/>
      <c r="I12" s="12"/>
      <c r="J12" s="12"/>
      <c r="K12" s="13"/>
      <c r="L12" s="13"/>
      <c r="M12" s="13"/>
      <c r="N12" s="13"/>
    </row>
    <row r="13" spans="2:14" ht="24.6" customHeight="1" thickTop="1" thickBot="1" x14ac:dyDescent="0.35">
      <c r="B13" s="12"/>
      <c r="C13" s="12"/>
      <c r="D13" s="12"/>
      <c r="E13" s="12"/>
      <c r="F13" s="17" t="s">
        <v>49</v>
      </c>
      <c r="G13" s="12">
        <v>9</v>
      </c>
      <c r="H13" s="12"/>
      <c r="I13" s="12"/>
      <c r="J13" s="12"/>
      <c r="K13" s="13"/>
      <c r="L13" s="13"/>
      <c r="M13" s="13"/>
      <c r="N13" s="13"/>
    </row>
    <row r="14" spans="2:14" ht="26.4" customHeight="1" thickTop="1" thickBot="1" x14ac:dyDescent="0.35">
      <c r="B14" s="12"/>
      <c r="C14" s="12"/>
      <c r="D14" s="12"/>
      <c r="E14" s="12"/>
      <c r="F14" s="17" t="s">
        <v>50</v>
      </c>
      <c r="G14" s="12">
        <v>10</v>
      </c>
      <c r="H14" s="12"/>
      <c r="I14" s="12"/>
      <c r="J14" s="12"/>
      <c r="K14" s="13"/>
      <c r="L14" s="13"/>
      <c r="M14" s="13"/>
      <c r="N14" s="13"/>
    </row>
    <row r="15" spans="2:14" ht="26.4" customHeight="1" thickTop="1" thickBot="1" x14ac:dyDescent="0.35">
      <c r="B15" s="12"/>
      <c r="C15" s="12"/>
      <c r="D15" s="12"/>
      <c r="E15" s="12"/>
      <c r="F15" s="17" t="s">
        <v>51</v>
      </c>
      <c r="G15" s="12">
        <v>11</v>
      </c>
      <c r="H15" s="12"/>
      <c r="I15" s="12"/>
      <c r="J15" s="12"/>
      <c r="K15" s="13"/>
      <c r="L15" s="13"/>
      <c r="M15" s="13"/>
      <c r="N15" s="13"/>
    </row>
    <row r="16" spans="2:14" ht="26.4" customHeight="1" thickTop="1" thickBot="1" x14ac:dyDescent="0.35">
      <c r="B16" s="12"/>
      <c r="C16" s="12"/>
      <c r="D16" s="12"/>
      <c r="E16" s="12"/>
      <c r="F16" s="17" t="s">
        <v>52</v>
      </c>
      <c r="G16" s="12"/>
      <c r="H16" s="12"/>
      <c r="I16" s="12"/>
      <c r="J16" s="12"/>
      <c r="K16" s="13"/>
      <c r="L16" s="13"/>
      <c r="M16" s="13"/>
      <c r="N16" s="13"/>
    </row>
    <row r="17" spans="2:14" ht="26.4" customHeight="1" thickTop="1" thickBot="1" x14ac:dyDescent="0.35">
      <c r="B17" s="12"/>
      <c r="C17" s="12"/>
      <c r="D17" s="12"/>
      <c r="E17" s="12"/>
      <c r="F17" s="17" t="s">
        <v>58</v>
      </c>
      <c r="G17" s="13"/>
      <c r="H17" s="12"/>
      <c r="I17" s="12"/>
      <c r="J17" s="12"/>
      <c r="K17" s="13"/>
      <c r="L17" s="13"/>
      <c r="M17" s="13"/>
      <c r="N17" s="13"/>
    </row>
    <row r="18" spans="2:14" ht="26.4" customHeight="1" thickTop="1" thickBot="1" x14ac:dyDescent="0.35">
      <c r="B18" s="12"/>
      <c r="C18" s="12"/>
      <c r="D18" s="12"/>
      <c r="E18" s="12"/>
      <c r="F18" s="17" t="s">
        <v>59</v>
      </c>
      <c r="G18" s="13"/>
      <c r="H18" s="12"/>
      <c r="I18" s="12"/>
      <c r="J18" s="12"/>
      <c r="K18" s="13"/>
      <c r="L18" s="13"/>
      <c r="M18" s="13"/>
      <c r="N18" s="13"/>
    </row>
    <row r="19" spans="2:14" ht="26.4" customHeight="1" thickTop="1" thickBot="1" x14ac:dyDescent="0.35">
      <c r="B19" s="12"/>
      <c r="C19" s="12"/>
      <c r="D19" s="12"/>
      <c r="E19" s="12"/>
      <c r="F19" s="17" t="s">
        <v>60</v>
      </c>
      <c r="G19" s="13"/>
      <c r="H19" s="12"/>
      <c r="I19" s="12"/>
      <c r="J19" s="12"/>
      <c r="K19" s="13"/>
      <c r="L19" s="13"/>
      <c r="M19" s="13"/>
      <c r="N19" s="13"/>
    </row>
    <row r="20" spans="2:14" ht="26.4" customHeight="1" thickTop="1" thickBot="1" x14ac:dyDescent="0.35">
      <c r="B20" s="12"/>
      <c r="C20" s="12"/>
      <c r="D20" s="12"/>
      <c r="E20" s="12"/>
      <c r="F20" s="17" t="s">
        <v>61</v>
      </c>
      <c r="G20" s="13"/>
      <c r="H20" s="12"/>
      <c r="I20" s="12"/>
      <c r="J20" s="12"/>
      <c r="K20" s="13"/>
      <c r="L20" s="13"/>
      <c r="M20" s="13"/>
      <c r="N20" s="13"/>
    </row>
    <row r="21" spans="2:14" ht="26.4" customHeight="1" thickTop="1" thickBot="1" x14ac:dyDescent="0.35">
      <c r="B21" s="12"/>
      <c r="C21" s="12"/>
      <c r="D21" s="12"/>
      <c r="E21" s="12"/>
      <c r="F21" s="17" t="s">
        <v>62</v>
      </c>
      <c r="G21" s="13"/>
      <c r="H21" s="12"/>
      <c r="I21" s="12"/>
      <c r="J21" s="12"/>
      <c r="K21" s="13"/>
      <c r="L21" s="13"/>
      <c r="M21" s="13"/>
      <c r="N21" s="13"/>
    </row>
    <row r="22" spans="2:14" ht="26.4" customHeight="1" thickTop="1" thickBot="1" x14ac:dyDescent="0.35">
      <c r="B22" s="12"/>
      <c r="C22" s="12"/>
      <c r="D22" s="12"/>
      <c r="E22" s="12"/>
      <c r="F22" s="17" t="s">
        <v>63</v>
      </c>
      <c r="G22" s="13"/>
      <c r="H22" s="12"/>
      <c r="I22" s="12"/>
      <c r="J22" s="12"/>
      <c r="K22" s="13"/>
      <c r="L22" s="13"/>
      <c r="M22" s="13"/>
      <c r="N22" s="13"/>
    </row>
    <row r="23" spans="2:14" ht="26.4" customHeight="1" thickTop="1" thickBot="1" x14ac:dyDescent="0.35">
      <c r="B23" s="12"/>
      <c r="C23" s="12"/>
      <c r="D23" s="12"/>
      <c r="E23" s="12"/>
      <c r="F23" s="17" t="s">
        <v>64</v>
      </c>
      <c r="G23" s="13"/>
      <c r="H23" s="12"/>
      <c r="I23" s="12"/>
      <c r="J23" s="12"/>
      <c r="K23" s="13"/>
      <c r="L23" s="13"/>
      <c r="M23" s="13"/>
      <c r="N23" s="13"/>
    </row>
    <row r="24" spans="2:14" ht="26.4" customHeight="1" thickTop="1" thickBot="1" x14ac:dyDescent="0.35">
      <c r="B24" s="12"/>
      <c r="C24" s="12"/>
      <c r="D24" s="12"/>
      <c r="E24" s="12"/>
      <c r="F24" s="17" t="s">
        <v>65</v>
      </c>
      <c r="G24" s="13"/>
      <c r="H24" s="12"/>
      <c r="I24" s="12"/>
      <c r="J24" s="12"/>
      <c r="K24" s="13"/>
      <c r="L24" s="13"/>
      <c r="M24" s="13"/>
      <c r="N24" s="13"/>
    </row>
    <row r="25" spans="2:14" ht="26.4" customHeight="1" thickTop="1" thickBot="1" x14ac:dyDescent="0.35">
      <c r="B25" s="12"/>
      <c r="C25" s="12"/>
      <c r="D25" s="12"/>
      <c r="E25" s="12"/>
      <c r="F25" s="17" t="s">
        <v>66</v>
      </c>
      <c r="G25" s="13"/>
      <c r="H25" s="12"/>
      <c r="I25" s="12"/>
      <c r="J25" s="12"/>
      <c r="K25" s="13"/>
      <c r="L25" s="13"/>
      <c r="M25" s="13"/>
      <c r="N25" s="13"/>
    </row>
    <row r="26" spans="2:14" ht="26.4" customHeight="1" thickTop="1" thickBot="1" x14ac:dyDescent="0.35">
      <c r="B26" s="12"/>
      <c r="C26" s="12"/>
      <c r="D26" s="12"/>
      <c r="E26" s="12"/>
      <c r="F26" s="17" t="s">
        <v>67</v>
      </c>
      <c r="G26" s="13"/>
      <c r="H26" s="12"/>
      <c r="I26" s="12"/>
      <c r="J26" s="12"/>
      <c r="K26" s="13"/>
      <c r="L26" s="13"/>
      <c r="M26" s="13"/>
      <c r="N26" s="13"/>
    </row>
    <row r="27" spans="2:14" ht="26.4" customHeight="1" thickTop="1" thickBot="1" x14ac:dyDescent="0.35">
      <c r="B27" s="12"/>
      <c r="C27" s="12"/>
      <c r="D27" s="12"/>
      <c r="E27" s="12"/>
      <c r="F27" s="17" t="s">
        <v>68</v>
      </c>
      <c r="G27" s="13"/>
      <c r="H27" s="12"/>
      <c r="I27" s="12"/>
      <c r="J27" s="12"/>
      <c r="K27" s="13"/>
      <c r="L27" s="13"/>
      <c r="M27" s="13"/>
      <c r="N27" s="13"/>
    </row>
    <row r="28" spans="2:14" ht="26.4" customHeight="1" thickTop="1" thickBot="1" x14ac:dyDescent="0.35">
      <c r="B28" s="12"/>
      <c r="C28" s="12"/>
      <c r="D28" s="12"/>
      <c r="E28" s="12"/>
      <c r="F28" s="17" t="s">
        <v>69</v>
      </c>
      <c r="G28" s="13"/>
      <c r="H28" s="12"/>
      <c r="I28" s="12"/>
      <c r="J28" s="12"/>
      <c r="K28" s="13"/>
      <c r="L28" s="13"/>
      <c r="M28" s="13"/>
      <c r="N28" s="13"/>
    </row>
    <row r="29" spans="2:14" ht="15" thickTop="1" x14ac:dyDescent="0.3"/>
  </sheetData>
  <dataValidations count="1">
    <dataValidation allowBlank="1" showErrorMessage="1" sqref="B3 B1:C2 K1" xr:uid="{6B8F01DB-3F73-4AB7-8DD4-489D1FF5783D}"/>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3E330-E67F-401F-AA62-9E213EA2FF99}">
  <dimension ref="B1:N1"/>
  <sheetViews>
    <sheetView showGridLines="0" workbookViewId="0">
      <selection activeCell="N8" sqref="N8"/>
    </sheetView>
  </sheetViews>
  <sheetFormatPr defaultRowHeight="14.4" x14ac:dyDescent="0.3"/>
  <cols>
    <col min="1" max="1" width="2.109375" customWidth="1"/>
    <col min="2" max="14" width="15.33203125" customWidth="1"/>
  </cols>
  <sheetData>
    <row r="1" spans="2:14" ht="61.8" customHeight="1" x14ac:dyDescent="0.5">
      <c r="B1" s="6" t="s">
        <v>71</v>
      </c>
      <c r="C1" s="5"/>
      <c r="D1" s="1"/>
      <c r="E1" s="1"/>
      <c r="F1" s="1"/>
      <c r="G1" s="1"/>
      <c r="H1" s="1"/>
      <c r="I1" s="1"/>
      <c r="J1" s="1"/>
      <c r="K1" s="32"/>
      <c r="L1" s="1"/>
      <c r="M1" s="1"/>
      <c r="N1" s="2"/>
    </row>
  </sheetData>
  <dataValidations count="1">
    <dataValidation allowBlank="1" showErrorMessage="1" sqref="B1:C1 K1" xr:uid="{034728FB-A256-431A-B1E2-A5FF966ABB2E}"/>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Forecasting</vt:lpstr>
      <vt:lpstr>Pipeline Overview</vt:lpstr>
      <vt:lpstr>Pipeline Management</vt:lpstr>
      <vt:lpstr>TermsConditions</vt:lpstr>
      <vt:lpstr>User Guide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Baris Sinc</dc:creator>
  <cp:lastModifiedBy>Baris Sinc</cp:lastModifiedBy>
  <dcterms:created xsi:type="dcterms:W3CDTF">2026-04-07T08:03:19Z</dcterms:created>
  <dcterms:modified xsi:type="dcterms:W3CDTF">2026-04-07T12:04:12Z</dcterms:modified>
</cp:coreProperties>
</file>